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4940" windowHeight="9090"/>
  </bookViews>
  <sheets>
    <sheet name="№ 61  (стр.1)" sheetId="1" r:id="rId1"/>
    <sheet name="№ 61  (стр.2)" sheetId="2" r:id="rId2"/>
    <sheet name="№ 61  (стр.3)" sheetId="3" r:id="rId3"/>
    <sheet name="№ 61  (стр.4)" sheetId="4" r:id="rId4"/>
    <sheet name="№ 61 (стр.6)" sheetId="6" r:id="rId5"/>
  </sheets>
  <definedNames>
    <definedName name="_xlnm._FilterDatabase" localSheetId="2" hidden="1">'№ 61  (стр.3)'!$A$8:$R$81</definedName>
    <definedName name="IS_DOCUMENT" localSheetId="0">'№ 61  (стр.1)'!#REF!</definedName>
    <definedName name="IS_DOCUMENT" localSheetId="1">'№ 61  (стр.2)'!$A$23</definedName>
    <definedName name="IS_DOCUMENT" localSheetId="2">'№ 61  (стр.3)'!#REF!</definedName>
    <definedName name="IS_DOCUMENT" localSheetId="3">'№ 61  (стр.4)'!$A$11</definedName>
    <definedName name="IS_DOCUMENT" localSheetId="4">'№ 61 (стр.6)'!#REF!</definedName>
    <definedName name="_xlnm.Print_Titles" localSheetId="2">'№ 61  (стр.3)'!$4:$8</definedName>
    <definedName name="_xlnm.Print_Area" localSheetId="0">'№ 61  (стр.1)'!$A$1:$EY$37</definedName>
    <definedName name="_xlnm.Print_Area" localSheetId="1">'№ 61  (стр.2)'!$A$1:$FI$23</definedName>
    <definedName name="_xlnm.Print_Area" localSheetId="2">'№ 61  (стр.3)'!$A$1:$U$84</definedName>
    <definedName name="_xlnm.Print_Area" localSheetId="3">'№ 61  (стр.4)'!$A$1:$BI$11</definedName>
    <definedName name="_xlnm.Print_Area" localSheetId="4">'№ 61 (стр.6)'!$A$1:$BC$17</definedName>
  </definedNames>
  <calcPr calcId="125725"/>
  <fileRecoveryPr autoRecover="0"/>
</workbook>
</file>

<file path=xl/calcChain.xml><?xml version="1.0" encoding="utf-8"?>
<calcChain xmlns="http://schemas.openxmlformats.org/spreadsheetml/2006/main">
  <c r="H26" i="3"/>
  <c r="I26"/>
  <c r="J26"/>
  <c r="K26"/>
  <c r="L26"/>
  <c r="M26"/>
  <c r="N26"/>
  <c r="O26"/>
  <c r="P26"/>
  <c r="Q26"/>
  <c r="R26"/>
  <c r="G26"/>
  <c r="S11"/>
  <c r="T11"/>
  <c r="U11"/>
  <c r="S12"/>
  <c r="T12"/>
  <c r="U12"/>
  <c r="S13"/>
  <c r="T13"/>
  <c r="U13"/>
  <c r="S14"/>
  <c r="T14"/>
  <c r="U14"/>
  <c r="S15"/>
  <c r="T15"/>
  <c r="U15"/>
  <c r="S17"/>
  <c r="T17"/>
  <c r="U17"/>
  <c r="S18"/>
  <c r="T18"/>
  <c r="U18"/>
  <c r="S19"/>
  <c r="T19"/>
  <c r="U19"/>
  <c r="S20"/>
  <c r="T20"/>
  <c r="U20"/>
  <c r="T21"/>
  <c r="U21"/>
  <c r="S22"/>
  <c r="T22"/>
  <c r="U22"/>
  <c r="S23"/>
  <c r="T23"/>
  <c r="U23"/>
  <c r="S24"/>
  <c r="T24"/>
  <c r="U24"/>
  <c r="S27"/>
  <c r="T27"/>
  <c r="U27"/>
  <c r="S28"/>
  <c r="T28"/>
  <c r="U28"/>
  <c r="S29"/>
  <c r="T29"/>
  <c r="U29"/>
  <c r="S30"/>
  <c r="T30"/>
  <c r="U30"/>
  <c r="S32"/>
  <c r="T32"/>
  <c r="U32"/>
  <c r="S33"/>
  <c r="T33"/>
  <c r="U33"/>
  <c r="S34"/>
  <c r="T34"/>
  <c r="U34"/>
  <c r="S36"/>
  <c r="T36"/>
  <c r="U36"/>
  <c r="S37"/>
  <c r="T37"/>
  <c r="U37"/>
  <c r="S38"/>
  <c r="T38"/>
  <c r="U38"/>
  <c r="S39"/>
  <c r="T39"/>
  <c r="U39"/>
  <c r="S41"/>
  <c r="T41"/>
  <c r="U41"/>
  <c r="S42"/>
  <c r="T42"/>
  <c r="U42"/>
  <c r="S43"/>
  <c r="T43"/>
  <c r="U43"/>
  <c r="S44"/>
  <c r="T44"/>
  <c r="U44"/>
  <c r="S45"/>
  <c r="T45"/>
  <c r="U45"/>
  <c r="S47"/>
  <c r="T47"/>
  <c r="U47"/>
  <c r="S48"/>
  <c r="T48"/>
  <c r="U48"/>
  <c r="S50"/>
  <c r="T50"/>
  <c r="U50"/>
  <c r="S51"/>
  <c r="T51"/>
  <c r="U51"/>
  <c r="S53"/>
  <c r="T53"/>
  <c r="U53"/>
  <c r="S54"/>
  <c r="T54"/>
  <c r="U54"/>
  <c r="S55"/>
  <c r="T55"/>
  <c r="U55"/>
  <c r="S56"/>
  <c r="T56"/>
  <c r="U56"/>
  <c r="S57"/>
  <c r="T57"/>
  <c r="U57"/>
  <c r="S58"/>
  <c r="T58"/>
  <c r="U58"/>
  <c r="S59"/>
  <c r="T59"/>
  <c r="U59"/>
  <c r="S60"/>
  <c r="T60"/>
  <c r="U60"/>
  <c r="S63"/>
  <c r="T63"/>
  <c r="U63"/>
  <c r="S64"/>
  <c r="T64"/>
  <c r="U64"/>
  <c r="S66"/>
  <c r="T66"/>
  <c r="U66"/>
  <c r="S67"/>
  <c r="T67"/>
  <c r="U67"/>
  <c r="S68"/>
  <c r="T68"/>
  <c r="U68"/>
  <c r="S69"/>
  <c r="T69"/>
  <c r="U69"/>
  <c r="S70"/>
  <c r="T70"/>
  <c r="U70"/>
  <c r="S71"/>
  <c r="T71"/>
  <c r="U71"/>
  <c r="S75"/>
  <c r="T75"/>
  <c r="U75"/>
  <c r="S76"/>
  <c r="T76"/>
  <c r="U76"/>
  <c r="S77"/>
  <c r="T77"/>
  <c r="U77"/>
  <c r="S78"/>
  <c r="T78"/>
  <c r="U78"/>
  <c r="S79"/>
  <c r="T79"/>
  <c r="U79"/>
  <c r="S80"/>
  <c r="T80"/>
  <c r="U80"/>
  <c r="S81"/>
  <c r="T81"/>
  <c r="U81"/>
  <c r="G49"/>
  <c r="H65"/>
  <c r="I65"/>
  <c r="J65"/>
  <c r="K65"/>
  <c r="L65"/>
  <c r="M65"/>
  <c r="N65"/>
  <c r="O65"/>
  <c r="P65"/>
  <c r="Q65"/>
  <c r="R65"/>
  <c r="G65"/>
  <c r="H62"/>
  <c r="I62"/>
  <c r="J62"/>
  <c r="K62"/>
  <c r="L62"/>
  <c r="M62"/>
  <c r="N62"/>
  <c r="O62"/>
  <c r="P62"/>
  <c r="Q62"/>
  <c r="R62"/>
  <c r="G62"/>
  <c r="H52"/>
  <c r="I52"/>
  <c r="J52"/>
  <c r="K52"/>
  <c r="L52"/>
  <c r="M52"/>
  <c r="N52"/>
  <c r="O52"/>
  <c r="P52"/>
  <c r="Q52"/>
  <c r="R52"/>
  <c r="G52"/>
  <c r="H46"/>
  <c r="I46"/>
  <c r="J46"/>
  <c r="K46"/>
  <c r="L46"/>
  <c r="M46"/>
  <c r="N46"/>
  <c r="O46"/>
  <c r="P46"/>
  <c r="Q46"/>
  <c r="R46"/>
  <c r="G46"/>
  <c r="H40"/>
  <c r="I40"/>
  <c r="J40"/>
  <c r="K40"/>
  <c r="L40"/>
  <c r="M40"/>
  <c r="N40"/>
  <c r="N35" s="1"/>
  <c r="O40"/>
  <c r="P40"/>
  <c r="P35" s="1"/>
  <c r="Q40"/>
  <c r="Q35" s="1"/>
  <c r="R40"/>
  <c r="G40"/>
  <c r="G35" s="1"/>
  <c r="H35"/>
  <c r="I35"/>
  <c r="J35"/>
  <c r="K35"/>
  <c r="L35"/>
  <c r="M35"/>
  <c r="O35"/>
  <c r="H31"/>
  <c r="I31"/>
  <c r="J31"/>
  <c r="K31"/>
  <c r="L31"/>
  <c r="M31"/>
  <c r="N31"/>
  <c r="O31"/>
  <c r="P31"/>
  <c r="Q31"/>
  <c r="R31"/>
  <c r="G31"/>
  <c r="H16"/>
  <c r="H9" s="1"/>
  <c r="I16"/>
  <c r="J16"/>
  <c r="K16"/>
  <c r="L16"/>
  <c r="L9" s="1"/>
  <c r="M16"/>
  <c r="M9" s="1"/>
  <c r="N16"/>
  <c r="O16"/>
  <c r="P16"/>
  <c r="P9" s="1"/>
  <c r="Q16"/>
  <c r="Q9" s="1"/>
  <c r="R16"/>
  <c r="G16"/>
  <c r="G25" l="1"/>
  <c r="U16"/>
  <c r="T16"/>
  <c r="T35"/>
  <c r="S35"/>
  <c r="U40"/>
  <c r="T40"/>
  <c r="S40"/>
  <c r="U46"/>
  <c r="T46"/>
  <c r="S46"/>
  <c r="U52"/>
  <c r="T52"/>
  <c r="S52"/>
  <c r="U62"/>
  <c r="T62"/>
  <c r="S62"/>
  <c r="U65"/>
  <c r="T65"/>
  <c r="S65"/>
  <c r="S16"/>
  <c r="U31"/>
  <c r="T31"/>
  <c r="S31"/>
  <c r="R35"/>
  <c r="U35" s="1"/>
  <c r="G73"/>
  <c r="O49"/>
  <c r="M49"/>
  <c r="K49"/>
  <c r="I49"/>
  <c r="G21"/>
  <c r="G10"/>
  <c r="G9" s="1"/>
  <c r="T49" l="1"/>
  <c r="S49"/>
  <c r="R10"/>
  <c r="O10"/>
  <c r="O9" s="1"/>
  <c r="N10"/>
  <c r="K10"/>
  <c r="K9" s="1"/>
  <c r="J10"/>
  <c r="U10" l="1"/>
  <c r="R9"/>
  <c r="U9" s="1"/>
  <c r="T10"/>
  <c r="N9"/>
  <c r="T9" s="1"/>
  <c r="S10"/>
  <c r="J9"/>
  <c r="Q49"/>
  <c r="G61"/>
  <c r="G74" s="1"/>
  <c r="G72" s="1"/>
  <c r="G84" s="1"/>
  <c r="H61"/>
  <c r="H74" s="1"/>
  <c r="I61"/>
  <c r="I74" s="1"/>
  <c r="J61"/>
  <c r="K61"/>
  <c r="K74" s="1"/>
  <c r="L61"/>
  <c r="L74" s="1"/>
  <c r="M61"/>
  <c r="M74" s="1"/>
  <c r="N61"/>
  <c r="O61"/>
  <c r="O74" s="1"/>
  <c r="P61"/>
  <c r="P74" s="1"/>
  <c r="Q61"/>
  <c r="Q74" s="1"/>
  <c r="R61"/>
  <c r="M73"/>
  <c r="I21"/>
  <c r="M72" l="1"/>
  <c r="M84" s="1"/>
  <c r="O25"/>
  <c r="O73"/>
  <c r="O72" s="1"/>
  <c r="O84" s="1"/>
  <c r="I25"/>
  <c r="I73"/>
  <c r="I72" s="1"/>
  <c r="N25"/>
  <c r="T26"/>
  <c r="N73"/>
  <c r="K25"/>
  <c r="K73"/>
  <c r="K72" s="1"/>
  <c r="K84" s="1"/>
  <c r="S21"/>
  <c r="I9"/>
  <c r="U61"/>
  <c r="R74"/>
  <c r="T61"/>
  <c r="N74"/>
  <c r="S61"/>
  <c r="J74"/>
  <c r="R25"/>
  <c r="U26"/>
  <c r="R73"/>
  <c r="L25"/>
  <c r="L73"/>
  <c r="L72" s="1"/>
  <c r="L84" s="1"/>
  <c r="Q73"/>
  <c r="Q72" s="1"/>
  <c r="Q84" s="1"/>
  <c r="U49"/>
  <c r="Q25"/>
  <c r="P25"/>
  <c r="P73"/>
  <c r="P72" s="1"/>
  <c r="P84" s="1"/>
  <c r="J25"/>
  <c r="S26"/>
  <c r="J73"/>
  <c r="S9"/>
  <c r="H25"/>
  <c r="H73"/>
  <c r="H72" s="1"/>
  <c r="H84" s="1"/>
  <c r="M25"/>
  <c r="I84" l="1"/>
  <c r="S73"/>
  <c r="U25"/>
  <c r="J72"/>
  <c r="S74"/>
  <c r="R72"/>
  <c r="U74"/>
  <c r="T25"/>
  <c r="S25"/>
  <c r="U73"/>
  <c r="N72"/>
  <c r="T74"/>
  <c r="T73"/>
  <c r="S72" l="1"/>
  <c r="J84"/>
  <c r="R84"/>
  <c r="U72"/>
  <c r="N84"/>
  <c r="T72"/>
</calcChain>
</file>

<file path=xl/sharedStrings.xml><?xml version="1.0" encoding="utf-8"?>
<sst xmlns="http://schemas.openxmlformats.org/spreadsheetml/2006/main" count="532" uniqueCount="245">
  <si>
    <t>Приложение</t>
  </si>
  <si>
    <t>к Порядку составления и утверждения плана</t>
  </si>
  <si>
    <t>финансово-хозяйственной деятельности</t>
  </si>
  <si>
    <t>государственных бюджетных учреждений,</t>
  </si>
  <si>
    <t>находящихся в ведении Министерства финансов</t>
  </si>
  <si>
    <t>Российской Федерации, утвержденному Приказом</t>
  </si>
  <si>
    <t>Министерства финансов Российской Федерации</t>
  </si>
  <si>
    <t>от 30.08.2010 № 422</t>
  </si>
  <si>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</si>
  <si>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</si>
  <si>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</si>
  <si>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</si>
  <si>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</si>
  <si>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</si>
  <si>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</si>
  <si>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на 2017 год и на плановый период 2018 и 2019 годов</t>
  </si>
  <si>
    <t>КОДЫ</t>
  </si>
  <si>
    <t>Форма по КФД</t>
  </si>
  <si>
    <t>Дата</t>
  </si>
  <si>
    <t>2017</t>
  </si>
  <si>
    <t xml:space="preserve">Наименование государственного
бюджетного учреждения
(подразделения)
</t>
  </si>
  <si>
    <t>по ОКПО</t>
  </si>
  <si>
    <t>по РУБН/НУБП</t>
  </si>
  <si>
    <t>ИНН/КПП</t>
  </si>
  <si>
    <t>Единица измерения: руб.</t>
  </si>
  <si>
    <t>по ОКЕИ</t>
  </si>
  <si>
    <t>383</t>
  </si>
  <si>
    <t>по ОКВ</t>
  </si>
  <si>
    <t>643</t>
  </si>
  <si>
    <t xml:space="preserve">Наименование органа, осуществляющего
функции и полномочия учредителя
</t>
  </si>
  <si>
    <t>министерство образования Иркутской области</t>
  </si>
  <si>
    <t xml:space="preserve">Адрес фактического местонахождения
государственного бюджетного
учреждения (подразделения)
</t>
  </si>
  <si>
    <t>Сведения о деятельности государственного бюджетного учреждения</t>
  </si>
  <si>
    <t>Таблица 1</t>
  </si>
  <si>
    <t>Цели деятельности Учреждения направлены на интеллектуальное, культурное и профессиональное развитие обучающихся, подготовку квалифицированных рабочих, служащих и специалистов среднего звена в соответствии с потребностями общества и государства, а также удовлетворение потребностей личности в углублении и расширении образования. 
В результате освоения образовательной программы среднего профессионального образования, обучающиеся должны обладать общими и профессиональными компетенциями, соответствующими основным видам профессиональной деятельности в установленной сфере и (или) выполнять работу по полученной профессии или специальности.</t>
  </si>
  <si>
    <t>Основным предметом и видом деятельности Учреждения является образовательная деятельность по реализации образовательных программ среднего профессионального образования: программ подготовки квалифицированных рабочих, служащих; программ подготовки специалистов среднего звена. Учреждение также вправе осуществлять образовательную деятельность по следующим образовательным программам, реализация которых не является основной целью её деятельности: основные общеобразовательные программы, программы профессионального обучения, дополнительные общеобразовательные программы, дополнительные профессиональные программы.</t>
  </si>
  <si>
    <t>Показатели финансового состояния учреждения (подразделения)</t>
  </si>
  <si>
    <t>(последнюю отчетную дату)</t>
  </si>
  <si>
    <t>N п/п</t>
  </si>
  <si>
    <t>Наименование показателя</t>
  </si>
  <si>
    <t>Сумма, тыс. руб.</t>
  </si>
  <si>
    <t>1. Нефинансовые активы, всего, из них:</t>
  </si>
  <si>
    <t>1.1 Недвижимое имущество, всего</t>
  </si>
  <si>
    <t>1.1.1 Остаточная стоимость недвижимого имущества</t>
  </si>
  <si>
    <t>1.2 Особо ценное движимое имущество, всего:</t>
  </si>
  <si>
    <t>1.2.1 Остаточная стоимость особоценного движемого имущества</t>
  </si>
  <si>
    <t>2. Финансовые активы, всего, из них:</t>
  </si>
  <si>
    <t>2.1 Денежные средства учреждения, всего</t>
  </si>
  <si>
    <t>2.1.1 Денежные средства учреждения на счетах</t>
  </si>
  <si>
    <t>2.1.2 Денежные средства учреждения, размещеные на депозиты в кредитной организации</t>
  </si>
  <si>
    <t>2.2 Иные финансовые инструменты</t>
  </si>
  <si>
    <t>2.3 Дебиторская задолженость по доходам</t>
  </si>
  <si>
    <t>2.4 Дебиторская задолженость по расходам</t>
  </si>
  <si>
    <t>3 Обязательмства, всего, из них:</t>
  </si>
  <si>
    <t>3.1 Долговые обязательства</t>
  </si>
  <si>
    <t>3.2 Кредиторская задолженость</t>
  </si>
  <si>
    <t>3.2.1 Просроченая кредиторская задолженость</t>
  </si>
  <si>
    <t>Код строки</t>
  </si>
  <si>
    <t>Код по бюджетной классификации Российской Федерации</t>
  </si>
  <si>
    <t>Код субсидии</t>
  </si>
  <si>
    <t>Отраслевой код</t>
  </si>
  <si>
    <t>КОСГУ</t>
  </si>
  <si>
    <t>Объем финансового обеспечения, руб (с точностью до двух знаков после запятой - 0,00)</t>
  </si>
  <si>
    <t>Объем финансового обеспечения, очередной финансовый год, руб.</t>
  </si>
  <si>
    <t>в том числе:</t>
  </si>
  <si>
    <t>Объем финансового обеспечения, 1-й год планового периода, руб.</t>
  </si>
  <si>
    <t>Объем финансового обеспечения, 2-й год планового периода, руб.</t>
  </si>
  <si>
    <t>субсидия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</si>
  <si>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субсидии, предоставляемые в соответствии с абзацем вторым пункта 1 статьи 78.1 Бюджетного кодекса Российской Федерации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</si>
  <si>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</si>
  <si>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</si>
  <si>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Поступления от доходов, всего:</t>
  </si>
  <si>
    <t>100</t>
  </si>
  <si>
    <t>000</t>
  </si>
  <si>
    <t>000.00.0.000</t>
  </si>
  <si>
    <t>000.0.00.0000.0000000</t>
  </si>
  <si>
    <t>Поступления от оказания государственным учреждением услуг (выполнения работ), предоставление которых для физических и юридических лиц осуществляется на платной основе, и иной приносящей доход деятельности, всего, в том числе:</t>
  </si>
  <si>
    <t>120</t>
  </si>
  <si>
    <t>Прочие доходы</t>
  </si>
  <si>
    <t>111</t>
  </si>
  <si>
    <t>Субсидии на выполнение государственного (муниципального) задания</t>
  </si>
  <si>
    <t>130</t>
  </si>
  <si>
    <t>807.01.2.999</t>
  </si>
  <si>
    <t>140</t>
  </si>
  <si>
    <t>Субсидии на иные цели</t>
  </si>
  <si>
    <t>180</t>
  </si>
  <si>
    <t>807.01.2.408</t>
  </si>
  <si>
    <t>807.01.2.407</t>
  </si>
  <si>
    <t>807.01.2.400</t>
  </si>
  <si>
    <t>510</t>
  </si>
  <si>
    <t>807.02.2.407</t>
  </si>
  <si>
    <t>807.02.2.400</t>
  </si>
  <si>
    <t>807.02.2.408</t>
  </si>
  <si>
    <t>210</t>
  </si>
  <si>
    <t>211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</si>
  <si>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</si>
  <si>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213</t>
  </si>
  <si>
    <t>административно-управленческий персонал</t>
  </si>
  <si>
    <t>215</t>
  </si>
  <si>
    <t>прочий персонал</t>
  </si>
  <si>
    <t>216</t>
  </si>
  <si>
    <t>807.02.2.999</t>
  </si>
  <si>
    <t>807.2.02.0000.0000000</t>
  </si>
  <si>
    <t>807.2.90.0000.0000000</t>
  </si>
  <si>
    <t>807.9.99.0000.0000000</t>
  </si>
  <si>
    <t>Начисления на выплаты по оплате труда</t>
  </si>
  <si>
    <t>119</t>
  </si>
  <si>
    <t>Оплата работ, услуг, всего:</t>
  </si>
  <si>
    <t>240</t>
  </si>
  <si>
    <t>220</t>
  </si>
  <si>
    <t>Услуги связи</t>
  </si>
  <si>
    <t>244</t>
  </si>
  <si>
    <t>807.1.10.0000.0000000</t>
  </si>
  <si>
    <t>221</t>
  </si>
  <si>
    <t>Коммунальные услуги</t>
  </si>
  <si>
    <t>807.1.11.0000.0000000</t>
  </si>
  <si>
    <t>223</t>
  </si>
  <si>
    <t>225</t>
  </si>
  <si>
    <t>340</t>
  </si>
  <si>
    <t>245</t>
  </si>
  <si>
    <t>Работы, услуги по содержанию имущества</t>
  </si>
  <si>
    <t>246</t>
  </si>
  <si>
    <t>226</t>
  </si>
  <si>
    <t>Прочие работы, услуги</t>
  </si>
  <si>
    <t>807.1.01.0000.0000000</t>
  </si>
  <si>
    <t>807.1.03.0000.0000000</t>
  </si>
  <si>
    <t>807.1.05.0000.0000000</t>
  </si>
  <si>
    <t>медосмотры</t>
  </si>
  <si>
    <t>Пособия по социальной помощи населению</t>
  </si>
  <si>
    <t>321</t>
  </si>
  <si>
    <t>262</t>
  </si>
  <si>
    <t>807.1.06.0000.0000000</t>
  </si>
  <si>
    <t>290</t>
  </si>
  <si>
    <t>налог на землю</t>
  </si>
  <si>
    <t>252</t>
  </si>
  <si>
    <t>851</t>
  </si>
  <si>
    <t>налог на имущество</t>
  </si>
  <si>
    <t>253</t>
  </si>
  <si>
    <t>прочие налоги</t>
  </si>
  <si>
    <t>254</t>
  </si>
  <si>
    <t>852</t>
  </si>
  <si>
    <t>Стипендия</t>
  </si>
  <si>
    <t>251</t>
  </si>
  <si>
    <t>Увеличение стоимости основных средств</t>
  </si>
  <si>
    <t>310</t>
  </si>
  <si>
    <t>Увеличение стоимости материальных запасов</t>
  </si>
  <si>
    <t>питание</t>
  </si>
  <si>
    <t>Остаток средств на начало года</t>
  </si>
  <si>
    <t>500</t>
  </si>
  <si>
    <t>X</t>
  </si>
  <si>
    <t>Остаток средств на конец года</t>
  </si>
  <si>
    <t>600</t>
  </si>
  <si>
    <t>Таблица 2.1</t>
  </si>
  <si>
    <t>Год начала закупки</t>
  </si>
  <si>
    <t>Сумма выплат по расходам на закупку товаров, работ и услуг, руб  (с точностью до двух знаков после запятой - 0,00)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</si>
  <si>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</si>
  <si>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</si>
  <si>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</si>
  <si>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 xml:space="preserve"> На 2017г. очередной финансовый год</t>
  </si>
  <si>
    <t xml:space="preserve"> На 2018г. 1-ый год планового периода</t>
  </si>
  <si>
    <t xml:space="preserve"> На 2019г. 2-ой год планового периода</t>
  </si>
  <si>
    <t>Выплаты по расходам на закупку товаров, работ, услуг всего:</t>
  </si>
  <si>
    <t>0001</t>
  </si>
  <si>
    <t>В том числе: на оплату контрактов, заключенных до начала очередного года:</t>
  </si>
  <si>
    <t>1001</t>
  </si>
  <si>
    <t>на закупку товаров, услуг по году начала закупки:</t>
  </si>
  <si>
    <t>2001</t>
  </si>
  <si>
    <t>010</t>
  </si>
  <si>
    <t>Таблица 4</t>
  </si>
  <si>
    <t>Справочная информация</t>
  </si>
  <si>
    <t>Сумма (тыс. руб.)</t>
  </si>
  <si>
    <t>Ежемесячная академическая выплата и (или) ежемесячная социальная выплата слушателям</t>
  </si>
  <si>
    <t>015</t>
  </si>
  <si>
    <t>Иные расходы по исполнению публичных обязательств</t>
  </si>
  <si>
    <t>016</t>
  </si>
  <si>
    <t>Материальное обеспечение выпускников образовательных учреждений из числа детей-сирот и детей, оставшихся без попечения родителей</t>
  </si>
  <si>
    <t>014</t>
  </si>
  <si>
    <t>Обеспечение бесплатного проезда детей-сирот и детей, оставшихся без попечения родителей</t>
  </si>
  <si>
    <t>013</t>
  </si>
  <si>
    <t>Обеспечение бесплатным питанием или компенсация расходов на питание учащимся</t>
  </si>
  <si>
    <t>012</t>
  </si>
  <si>
    <t>Объем публичных обязательств, всего:</t>
  </si>
  <si>
    <t>Пособие на приобретение учебной литературы и письменных принадлежностей лицам из числа детей-сирот и детей, оставшихся без попечения родителей</t>
  </si>
  <si>
    <t>011</t>
  </si>
  <si>
    <t xml:space="preserve"> на 31 декабря 2016г.</t>
  </si>
  <si>
    <t>Поступление финансовых активов, всего:</t>
  </si>
  <si>
    <t>300</t>
  </si>
  <si>
    <t>Выплаты по расходом, всего:</t>
  </si>
  <si>
    <t>прочие расходы (кроме расходов н закупку товаров, работ, услуг)</t>
  </si>
  <si>
    <t>Общие расходы государственного учреждения, всего:</t>
  </si>
  <si>
    <t>Услуга (работа) 1 доходы от аренды</t>
  </si>
  <si>
    <t>Прочие доходы, всего:</t>
  </si>
  <si>
    <t>1</t>
  </si>
  <si>
    <t>Общая балансовая стоимость недвижимого имущества на дату составления плана финансово-хозяйственной деятельности, всего,
в том числе:</t>
  </si>
  <si>
    <t>1.1</t>
  </si>
  <si>
    <t>закрепленного собственником имущества за учреждением на праве оперативного управления</t>
  </si>
  <si>
    <t>1.2</t>
  </si>
  <si>
    <t>приобретенного за счет выделенных собственником имущества учреждению средств</t>
  </si>
  <si>
    <t>1.3</t>
  </si>
  <si>
    <t>приобретенного за счет доходов, полученных от иной приносящей доход деятельности</t>
  </si>
  <si>
    <t>2</t>
  </si>
  <si>
    <t>Общая балансовая стоимость движимого имущества на дату составления плана финансово-хозяйственной деятельности, всего
в том числе:</t>
  </si>
  <si>
    <t>2.1</t>
  </si>
  <si>
    <t>особо ценного движимого имущества</t>
  </si>
  <si>
    <t>1. Цели деятельности:</t>
  </si>
  <si>
    <t>2. Виды деятельности, относящиеся к основным видам деятельсти:</t>
  </si>
  <si>
    <t>3. Перечень услуг (работ), оказываемых (выполняемых) на основании государственного задания на платной основе:</t>
  </si>
  <si>
    <t>4. Имущество:</t>
  </si>
  <si>
    <t>5. Иная информация об учреждении:</t>
  </si>
  <si>
    <t>Заместитель министра образования Иркутской
 области</t>
  </si>
  <si>
    <t>_______________ Т.В.Николашкина</t>
  </si>
  <si>
    <t>807.01.2.404</t>
  </si>
  <si>
    <t>807.1.07.0000.0000000</t>
  </si>
  <si>
    <t>807.1.09.0000.0000000</t>
  </si>
  <si>
    <t>Директор</t>
  </si>
  <si>
    <t>Главный бухгалтер</t>
  </si>
  <si>
    <t>807.03.2.412</t>
  </si>
  <si>
    <t>Государственное бюджетное профессиональное образовательное учреждение Иркутской области"Ангарский техникум рекламы и промышленных технологий"</t>
  </si>
  <si>
    <t>3801029600/380101001</t>
  </si>
  <si>
    <t>665826,Иркутская область,г.Ангарск,13микрорайон,21</t>
  </si>
  <si>
    <t>02537036</t>
  </si>
  <si>
    <t>Услуга (работа)4 добровольные пожертвования</t>
  </si>
  <si>
    <t>Услуга (работа) 2 доходы от доп.образование</t>
  </si>
  <si>
    <t>Услуга (работа) 3 доходы от общественное питание</t>
  </si>
  <si>
    <t>853</t>
  </si>
  <si>
    <t>243</t>
  </si>
  <si>
    <t>25</t>
  </si>
  <si>
    <t>августа</t>
  </si>
  <si>
    <t>Показатели по поступлениям и выплатам учреждения (подразделения)  на 25.08.2017г.</t>
  </si>
  <si>
    <t>расходы на закупку товаров, работ, услуг всего:</t>
  </si>
  <si>
    <t>х</t>
  </si>
  <si>
    <t>200</t>
  </si>
  <si>
    <t>Начисления на выплаты по оплате труда, всего:</t>
  </si>
  <si>
    <t>Работы, услуги по содержанию имущества, всего:</t>
  </si>
  <si>
    <t>Прочие работы, услуги, всего:</t>
  </si>
  <si>
    <t>Прочие расходы, всего:</t>
  </si>
  <si>
    <t>Увеличение стоимости основных средств, всего:</t>
  </si>
  <si>
    <t>Увеличение стоимости материальных запасов, всего:</t>
  </si>
  <si>
    <t>Пособия по социальной помощи населению, всего:</t>
  </si>
  <si>
    <t>проверка суммы столбцов</t>
  </si>
  <si>
    <t>проверка суммы остатка</t>
  </si>
  <si>
    <t>Заработная плата всего, всего:</t>
  </si>
  <si>
    <t>Субсидии на иные цели, всего:</t>
  </si>
  <si>
    <t>Показатели выплат по расходам на закупку товаров, работ, услуг учреждения (подразделения) на 25 августа 2017г.</t>
  </si>
  <si>
    <t>25.08.2017</t>
  </si>
</sst>
</file>

<file path=xl/styles.xml><?xml version="1.0" encoding="utf-8"?>
<styleSheet xmlns="http://schemas.openxmlformats.org/spreadsheetml/2006/main">
  <numFmts count="1">
    <numFmt numFmtId="164" formatCode="?"/>
  </numFmts>
  <fonts count="23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"/>
      <family val="2"/>
      <charset val="204"/>
    </font>
    <font>
      <sz val="14"/>
      <name val="Arial Cyr"/>
    </font>
    <font>
      <sz val="12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left" vertical="top" wrapText="1"/>
    </xf>
    <xf numFmtId="164" fontId="7" fillId="0" borderId="0" xfId="0" applyNumberFormat="1" applyFont="1" applyBorder="1" applyAlignment="1" applyProtection="1">
      <alignment vertical="top" wrapText="1"/>
    </xf>
    <xf numFmtId="49" fontId="7" fillId="0" borderId="0" xfId="0" applyNumberFormat="1" applyFont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vertical="top" wrapText="1"/>
    </xf>
    <xf numFmtId="164" fontId="7" fillId="0" borderId="0" xfId="0" applyNumberFormat="1" applyFont="1" applyBorder="1" applyAlignment="1" applyProtection="1">
      <alignment horizontal="left" vertical="top" wrapText="1"/>
    </xf>
    <xf numFmtId="49" fontId="6" fillId="0" borderId="0" xfId="0" applyNumberFormat="1" applyFont="1" applyBorder="1" applyAlignment="1" applyProtection="1">
      <alignment horizontal="left" vertical="top" wrapText="1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/>
    <xf numFmtId="0" fontId="7" fillId="0" borderId="0" xfId="0" applyFont="1" applyBorder="1" applyAlignment="1" applyProtection="1">
      <alignment horizontal="right"/>
    </xf>
    <xf numFmtId="49" fontId="7" fillId="0" borderId="0" xfId="0" applyNumberFormat="1" applyFont="1" applyBorder="1" applyAlignment="1" applyProtection="1"/>
    <xf numFmtId="49" fontId="7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3" fillId="0" borderId="0" xfId="0" applyFont="1"/>
    <xf numFmtId="0" fontId="14" fillId="0" borderId="0" xfId="0" applyFont="1" applyBorder="1" applyAlignment="1" applyProtection="1"/>
    <xf numFmtId="0" fontId="14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>
      <alignment vertical="top"/>
    </xf>
    <xf numFmtId="0" fontId="14" fillId="0" borderId="0" xfId="0" applyFont="1" applyBorder="1" applyAlignment="1" applyProtection="1">
      <alignment wrapText="1"/>
    </xf>
    <xf numFmtId="0" fontId="14" fillId="0" borderId="0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horizontal="right" wrapText="1"/>
    </xf>
    <xf numFmtId="0" fontId="14" fillId="0" borderId="0" xfId="0" applyFont="1" applyBorder="1" applyAlignment="1" applyProtection="1">
      <alignment horizontal="left" wrapText="1"/>
    </xf>
    <xf numFmtId="49" fontId="14" fillId="0" borderId="0" xfId="0" applyNumberFormat="1" applyFont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49" fontId="14" fillId="0" borderId="0" xfId="0" applyNumberFormat="1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49" fontId="14" fillId="0" borderId="0" xfId="0" applyNumberFormat="1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/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4" fontId="3" fillId="0" borderId="0" xfId="0" applyNumberFormat="1" applyFont="1" applyBorder="1" applyAlignment="1" applyProtection="1">
      <alignment horizontal="center" vertical="center" wrapText="1"/>
    </xf>
    <xf numFmtId="2" fontId="3" fillId="0" borderId="0" xfId="0" applyNumberFormat="1" applyFont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 applyProtection="1"/>
    <xf numFmtId="0" fontId="11" fillId="0" borderId="0" xfId="0" applyFont="1" applyFill="1"/>
    <xf numFmtId="0" fontId="9" fillId="0" borderId="0" xfId="0" applyFont="1" applyFill="1"/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/>
    <xf numFmtId="0" fontId="13" fillId="0" borderId="0" xfId="0" applyFont="1" applyFill="1"/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vertical="top"/>
    </xf>
    <xf numFmtId="0" fontId="0" fillId="2" borderId="0" xfId="0" applyFill="1"/>
    <xf numFmtId="4" fontId="4" fillId="2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0" fontId="3" fillId="0" borderId="2" xfId="0" applyFont="1" applyFill="1" applyBorder="1" applyAlignment="1" applyProtection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wrapText="1"/>
    </xf>
    <xf numFmtId="4" fontId="17" fillId="0" borderId="0" xfId="0" applyNumberFormat="1" applyFont="1" applyFill="1" applyAlignment="1">
      <alignment wrapText="1"/>
    </xf>
    <xf numFmtId="0" fontId="3" fillId="0" borderId="5" xfId="0" applyFont="1" applyFill="1" applyBorder="1" applyAlignment="1" applyProtection="1">
      <alignment horizontal="center" wrapText="1"/>
    </xf>
    <xf numFmtId="4" fontId="0" fillId="0" borderId="0" xfId="0" applyNumberFormat="1" applyFill="1" applyAlignment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" fillId="0" borderId="5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top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0" fontId="18" fillId="0" borderId="0" xfId="0" applyFont="1"/>
    <xf numFmtId="4" fontId="20" fillId="0" borderId="0" xfId="0" applyNumberFormat="1" applyFont="1" applyFill="1"/>
    <xf numFmtId="0" fontId="17" fillId="0" borderId="0" xfId="0" applyFont="1" applyFill="1" applyAlignment="1">
      <alignment horizontal="right"/>
    </xf>
    <xf numFmtId="4" fontId="21" fillId="0" borderId="2" xfId="0" applyNumberFormat="1" applyFont="1" applyFill="1" applyBorder="1" applyAlignment="1" applyProtection="1">
      <alignment horizontal="center" vertical="center"/>
    </xf>
    <xf numFmtId="4" fontId="22" fillId="0" borderId="2" xfId="0" applyNumberFormat="1" applyFont="1" applyFill="1" applyBorder="1" applyAlignment="1" applyProtection="1">
      <alignment horizontal="center" vertical="center"/>
    </xf>
    <xf numFmtId="49" fontId="22" fillId="0" borderId="2" xfId="0" applyNumberFormat="1" applyFont="1" applyFill="1" applyBorder="1" applyAlignment="1" applyProtection="1">
      <alignment horizontal="center" vertical="center" wrapText="1"/>
    </xf>
    <xf numFmtId="4" fontId="17" fillId="0" borderId="0" xfId="0" applyNumberFormat="1" applyFont="1" applyFill="1"/>
    <xf numFmtId="49" fontId="7" fillId="0" borderId="0" xfId="0" applyNumberFormat="1" applyFont="1" applyBorder="1" applyAlignment="1" applyProtection="1">
      <alignment horizontal="center" vertical="top" wrapText="1"/>
    </xf>
    <xf numFmtId="49" fontId="6" fillId="0" borderId="0" xfId="0" applyNumberFormat="1" applyFont="1" applyBorder="1" applyAlignment="1" applyProtection="1">
      <alignment horizontal="right" vertical="top" wrapText="1"/>
    </xf>
    <xf numFmtId="164" fontId="7" fillId="0" borderId="0" xfId="0" applyNumberFormat="1" applyFont="1" applyBorder="1" applyAlignment="1" applyProtection="1">
      <alignment horizontal="left" vertical="top" wrapText="1"/>
    </xf>
    <xf numFmtId="49" fontId="7" fillId="0" borderId="0" xfId="0" applyNumberFormat="1" applyFont="1" applyBorder="1" applyAlignment="1" applyProtection="1">
      <alignment horizontal="left" vertical="top" wrapText="1"/>
    </xf>
    <xf numFmtId="49" fontId="6" fillId="0" borderId="0" xfId="0" applyNumberFormat="1" applyFont="1" applyBorder="1" applyAlignment="1" applyProtection="1">
      <alignment horizontal="left" vertical="top" wrapText="1"/>
    </xf>
    <xf numFmtId="49" fontId="7" fillId="0" borderId="0" xfId="0" applyNumberFormat="1" applyFont="1" applyBorder="1" applyAlignment="1" applyProtection="1">
      <alignment vertical="top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top"/>
    </xf>
    <xf numFmtId="4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49" fontId="14" fillId="0" borderId="5" xfId="0" applyNumberFormat="1" applyFont="1" applyBorder="1" applyAlignment="1" applyProtection="1">
      <alignment horizontal="center"/>
    </xf>
    <xf numFmtId="49" fontId="14" fillId="0" borderId="1" xfId="0" applyNumberFormat="1" applyFont="1" applyBorder="1" applyAlignment="1" applyProtection="1">
      <alignment horizontal="center"/>
    </xf>
    <xf numFmtId="49" fontId="14" fillId="0" borderId="4" xfId="0" applyNumberFormat="1" applyFont="1" applyBorder="1" applyAlignment="1" applyProtection="1">
      <alignment horizontal="center"/>
    </xf>
    <xf numFmtId="49" fontId="14" fillId="0" borderId="0" xfId="0" applyNumberFormat="1" applyFont="1" applyBorder="1" applyAlignment="1" applyProtection="1">
      <alignment horizontal="left" vertical="top"/>
    </xf>
    <xf numFmtId="49" fontId="14" fillId="0" borderId="5" xfId="0" applyNumberFormat="1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49" fontId="14" fillId="0" borderId="4" xfId="0" applyNumberFormat="1" applyFont="1" applyBorder="1" applyAlignment="1" applyProtection="1">
      <alignment horizontal="center" vertical="center"/>
    </xf>
    <xf numFmtId="49" fontId="14" fillId="0" borderId="3" xfId="0" applyNumberFormat="1" applyFont="1" applyBorder="1" applyAlignment="1" applyProtection="1">
      <alignment horizontal="center" vertical="center"/>
    </xf>
    <xf numFmtId="49" fontId="14" fillId="0" borderId="6" xfId="0" applyNumberFormat="1" applyFont="1" applyBorder="1" applyAlignment="1" applyProtection="1">
      <alignment horizontal="center" vertical="center"/>
    </xf>
    <xf numFmtId="49" fontId="14" fillId="0" borderId="7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49" fontId="12" fillId="0" borderId="6" xfId="0" applyNumberFormat="1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9" fontId="14" fillId="0" borderId="5" xfId="0" applyNumberFormat="1" applyFont="1" applyFill="1" applyBorder="1" applyAlignment="1" applyProtection="1">
      <alignment horizontal="center"/>
    </xf>
    <xf numFmtId="49" fontId="14" fillId="0" borderId="1" xfId="0" applyNumberFormat="1" applyFont="1" applyFill="1" applyBorder="1" applyAlignment="1" applyProtection="1">
      <alignment horizontal="center"/>
    </xf>
    <xf numFmtId="49" fontId="14" fillId="0" borderId="4" xfId="0" applyNumberFormat="1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top"/>
    </xf>
    <xf numFmtId="49" fontId="7" fillId="0" borderId="6" xfId="0" applyNumberFormat="1" applyFont="1" applyBorder="1" applyAlignment="1" applyProtection="1">
      <alignment horizontal="center"/>
    </xf>
    <xf numFmtId="49" fontId="7" fillId="0" borderId="6" xfId="0" applyNumberFormat="1" applyFont="1" applyFill="1" applyBorder="1" applyAlignment="1" applyProtection="1">
      <alignment horizontal="center"/>
    </xf>
    <xf numFmtId="49" fontId="7" fillId="0" borderId="6" xfId="0" applyNumberFormat="1" applyFont="1" applyFill="1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center" vertical="top" wrapText="1"/>
    </xf>
    <xf numFmtId="4" fontId="1" fillId="0" borderId="2" xfId="0" applyNumberFormat="1" applyFont="1" applyBorder="1" applyAlignment="1" applyProtection="1">
      <alignment horizontal="center" vertical="top" wrapText="1"/>
    </xf>
    <xf numFmtId="4" fontId="1" fillId="0" borderId="2" xfId="0" applyNumberFormat="1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/>
    <xf numFmtId="0" fontId="0" fillId="0" borderId="0" xfId="0"/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8" xfId="0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/>
    </xf>
    <xf numFmtId="0" fontId="19" fillId="0" borderId="4" xfId="0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2" fontId="3" fillId="0" borderId="4" xfId="0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4" fontId="3" fillId="0" borderId="5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I57"/>
  <sheetViews>
    <sheetView tabSelected="1" view="pageBreakPreview" topLeftCell="A4" zoomScale="60" zoomScaleNormal="70" workbookViewId="0">
      <selection activeCell="FO19" sqref="FO19"/>
    </sheetView>
  </sheetViews>
  <sheetFormatPr defaultColWidth="9.140625" defaultRowHeight="13.9" customHeight="1"/>
  <cols>
    <col min="1" max="1" width="0.85546875" style="20" customWidth="1"/>
    <col min="2" max="40" width="1.140625" style="20" customWidth="1"/>
    <col min="41" max="51" width="0.85546875" style="20" customWidth="1"/>
    <col min="52" max="53" width="8.7109375" style="20" customWidth="1"/>
    <col min="54" max="54" width="14.28515625" style="20" customWidth="1"/>
    <col min="55" max="57" width="7.7109375" style="20" customWidth="1"/>
    <col min="58" max="143" width="0.85546875" style="20" customWidth="1"/>
    <col min="144" max="144" width="1.7109375" style="20" customWidth="1"/>
    <col min="145" max="155" width="0.85546875" style="20" customWidth="1"/>
    <col min="156" max="16384" width="9.140625" style="20"/>
  </cols>
  <sheetData>
    <row r="1" spans="1:165" ht="18">
      <c r="DA1" s="51" t="s">
        <v>0</v>
      </c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</row>
    <row r="2" spans="1:165" ht="18">
      <c r="DA2" s="51" t="s">
        <v>1</v>
      </c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30"/>
      <c r="FA2" s="30"/>
    </row>
    <row r="3" spans="1:165" ht="18">
      <c r="DA3" s="51" t="s">
        <v>2</v>
      </c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30"/>
      <c r="FA3" s="30"/>
    </row>
    <row r="4" spans="1:165" ht="18">
      <c r="DA4" s="51" t="s">
        <v>3</v>
      </c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30"/>
      <c r="FA4" s="30"/>
    </row>
    <row r="5" spans="1:165" ht="18">
      <c r="DA5" s="51" t="s">
        <v>4</v>
      </c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30"/>
      <c r="FA5" s="30"/>
    </row>
    <row r="6" spans="1:165" ht="18">
      <c r="DA6" s="51" t="s">
        <v>5</v>
      </c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30"/>
      <c r="FA6" s="30"/>
    </row>
    <row r="7" spans="1:165" ht="18">
      <c r="DA7" s="51" t="s">
        <v>6</v>
      </c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30"/>
      <c r="FA7" s="30"/>
    </row>
    <row r="8" spans="1:165" ht="18">
      <c r="DA8" s="51" t="s">
        <v>7</v>
      </c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8"/>
      <c r="DR8" s="58"/>
      <c r="DS8" s="58"/>
      <c r="DT8" s="58"/>
      <c r="DU8" s="58"/>
      <c r="DV8" s="58"/>
      <c r="DW8" s="58"/>
      <c r="DX8" s="58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60"/>
      <c r="FC8" s="60"/>
      <c r="FD8" s="60"/>
      <c r="FE8" s="60"/>
      <c r="FF8" s="60"/>
      <c r="FG8" s="60"/>
      <c r="FH8" s="60"/>
      <c r="FI8" s="60"/>
    </row>
    <row r="9" spans="1:165" ht="18.75">
      <c r="N9" s="21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</row>
    <row r="10" spans="1:165" ht="18.7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DA10" s="131" t="s">
        <v>8</v>
      </c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60"/>
      <c r="FA10" s="60"/>
      <c r="FB10" s="60"/>
      <c r="FC10" s="60"/>
      <c r="FD10" s="60"/>
      <c r="FE10" s="60"/>
      <c r="FF10" s="60"/>
      <c r="FG10" s="60"/>
      <c r="FH10" s="60"/>
      <c r="FI10" s="60"/>
    </row>
    <row r="11" spans="1:165" ht="35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DA11" s="133" t="s">
        <v>209</v>
      </c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60"/>
      <c r="FA11" s="60"/>
      <c r="FB11" s="60"/>
      <c r="FC11" s="60"/>
      <c r="FD11" s="60"/>
      <c r="FE11" s="60"/>
      <c r="FF11" s="60"/>
      <c r="FG11" s="60"/>
      <c r="FH11" s="60"/>
      <c r="FI11" s="60"/>
    </row>
    <row r="12" spans="1:165" ht="1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DA12" s="135" t="s">
        <v>9</v>
      </c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60"/>
      <c r="FA12" s="60"/>
      <c r="FB12" s="60"/>
      <c r="FC12" s="60"/>
      <c r="FD12" s="60"/>
      <c r="FE12" s="60"/>
      <c r="FF12" s="60"/>
      <c r="FG12" s="60"/>
      <c r="FH12" s="60"/>
      <c r="FI12" s="60"/>
    </row>
    <row r="13" spans="1:165" ht="18.7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DA13" s="131" t="s">
        <v>210</v>
      </c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60"/>
      <c r="FA13" s="60"/>
      <c r="FB13" s="60"/>
      <c r="FC13" s="60"/>
      <c r="FD13" s="60"/>
      <c r="FE13" s="60"/>
      <c r="FF13" s="60"/>
      <c r="FG13" s="60"/>
      <c r="FH13" s="60"/>
      <c r="FI13" s="60"/>
    </row>
    <row r="14" spans="1:165" ht="18.7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1"/>
      <c r="V14" s="21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DA14" s="142" t="s">
        <v>10</v>
      </c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3"/>
      <c r="DR14" s="143"/>
      <c r="DS14" s="143"/>
      <c r="DT14" s="143"/>
      <c r="DU14" s="143"/>
      <c r="DV14" s="143"/>
      <c r="DW14" s="143"/>
      <c r="DX14" s="61"/>
      <c r="DY14" s="61"/>
      <c r="DZ14" s="143" t="s">
        <v>11</v>
      </c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60"/>
      <c r="FA14" s="60"/>
      <c r="FB14" s="60"/>
      <c r="FC14" s="60"/>
      <c r="FD14" s="60"/>
      <c r="FE14" s="60"/>
      <c r="FF14" s="60"/>
      <c r="FG14" s="60"/>
      <c r="FH14" s="60"/>
      <c r="FI14" s="60"/>
    </row>
    <row r="15" spans="1:165" ht="15.4" customHeight="1">
      <c r="A15" s="24"/>
      <c r="B15" s="24"/>
      <c r="C15" s="24"/>
      <c r="D15" s="24"/>
      <c r="E15" s="25"/>
      <c r="F15" s="26"/>
      <c r="G15" s="26"/>
      <c r="H15" s="26"/>
      <c r="I15" s="26"/>
      <c r="J15" s="21"/>
      <c r="K15" s="24"/>
      <c r="L15" s="24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1"/>
      <c r="AF15" s="21"/>
      <c r="AG15" s="21"/>
      <c r="AH15" s="21"/>
      <c r="AI15" s="26"/>
      <c r="AJ15" s="26"/>
      <c r="AK15" s="26"/>
      <c r="AL15" s="26"/>
      <c r="AM15" s="21"/>
      <c r="AN15" s="24"/>
      <c r="AO15" s="24"/>
      <c r="AP15" s="24"/>
      <c r="AQ15" s="24"/>
      <c r="AR15" s="24"/>
      <c r="AS15" s="24"/>
      <c r="DK15" s="25" t="s">
        <v>12</v>
      </c>
      <c r="DL15" s="144"/>
      <c r="DM15" s="144"/>
      <c r="DN15" s="144"/>
      <c r="DO15" s="144"/>
      <c r="DP15" s="21" t="s">
        <v>12</v>
      </c>
      <c r="DQ15" s="60"/>
      <c r="DR15" s="60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1">
        <v>20</v>
      </c>
      <c r="EL15" s="141"/>
      <c r="EM15" s="141"/>
      <c r="EN15" s="141"/>
      <c r="EO15" s="146"/>
      <c r="EP15" s="146"/>
      <c r="EQ15" s="146"/>
      <c r="ER15" s="146"/>
      <c r="ES15" s="62" t="s">
        <v>13</v>
      </c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</row>
    <row r="16" spans="1:165" ht="18.75">
      <c r="BN16" s="21"/>
      <c r="CY16" s="27"/>
      <c r="DF16" s="21"/>
      <c r="DG16" s="21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</row>
    <row r="17" spans="1:165" ht="18" customHeight="1">
      <c r="A17" s="127" t="s">
        <v>14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60"/>
      <c r="FA17" s="60"/>
      <c r="FB17" s="60"/>
      <c r="FC17" s="60"/>
      <c r="FD17" s="60"/>
      <c r="FE17" s="60"/>
      <c r="FF17" s="60"/>
      <c r="FG17" s="60"/>
      <c r="FH17" s="60"/>
      <c r="FI17" s="60"/>
    </row>
    <row r="18" spans="1:165" ht="18" customHeight="1">
      <c r="A18" s="127" t="s">
        <v>15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60"/>
      <c r="FA18" s="60"/>
      <c r="FB18" s="60"/>
      <c r="FC18" s="60"/>
      <c r="FD18" s="60"/>
      <c r="FE18" s="60"/>
      <c r="FF18" s="60"/>
      <c r="FG18" s="60"/>
      <c r="FH18" s="60"/>
      <c r="FI18" s="60"/>
    </row>
    <row r="19" spans="1:165" ht="18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2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0"/>
      <c r="FA19" s="60"/>
      <c r="FB19" s="60"/>
      <c r="FC19" s="60"/>
      <c r="FD19" s="60"/>
      <c r="FE19" s="60"/>
      <c r="FF19" s="60"/>
      <c r="FG19" s="60"/>
      <c r="FH19" s="60"/>
      <c r="FI19" s="60"/>
    </row>
    <row r="20" spans="1:165" ht="18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2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140" t="s">
        <v>16</v>
      </c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60"/>
      <c r="FA20" s="60"/>
      <c r="FB20" s="60"/>
      <c r="FC20" s="60"/>
      <c r="FD20" s="60"/>
      <c r="FE20" s="60"/>
      <c r="FF20" s="60"/>
      <c r="FG20" s="60"/>
      <c r="FH20" s="60"/>
      <c r="FI20" s="60"/>
    </row>
    <row r="21" spans="1:165" ht="15.4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2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4" t="s">
        <v>17</v>
      </c>
      <c r="EI21" s="63"/>
      <c r="EJ21" s="137"/>
      <c r="EK21" s="138"/>
      <c r="EL21" s="138"/>
      <c r="EM21" s="138"/>
      <c r="EN21" s="138"/>
      <c r="EO21" s="138"/>
      <c r="EP21" s="138"/>
      <c r="EQ21" s="138"/>
      <c r="ER21" s="138"/>
      <c r="ES21" s="138"/>
      <c r="ET21" s="138"/>
      <c r="EU21" s="138"/>
      <c r="EV21" s="138"/>
      <c r="EW21" s="138"/>
      <c r="EX21" s="138"/>
      <c r="EY21" s="139"/>
      <c r="EZ21" s="60"/>
      <c r="FA21" s="60"/>
      <c r="FB21" s="60"/>
      <c r="FC21" s="60"/>
      <c r="FD21" s="60"/>
      <c r="FE21" s="60"/>
      <c r="FF21" s="60"/>
      <c r="FG21" s="60"/>
      <c r="FH21" s="60"/>
      <c r="FI21" s="60"/>
    </row>
    <row r="22" spans="1:165" ht="15.4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4" t="s">
        <v>12</v>
      </c>
      <c r="AD22" s="129" t="s">
        <v>226</v>
      </c>
      <c r="AE22" s="129"/>
      <c r="AF22" s="129"/>
      <c r="AG22" s="129"/>
      <c r="AH22" s="35" t="s">
        <v>12</v>
      </c>
      <c r="AI22" s="35"/>
      <c r="AJ22" s="35"/>
      <c r="AK22" s="129" t="s">
        <v>227</v>
      </c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35"/>
      <c r="BD22" s="130">
        <v>2017</v>
      </c>
      <c r="BE22" s="130"/>
      <c r="BF22" s="130"/>
      <c r="BG22" s="130"/>
      <c r="BH22" s="130"/>
      <c r="BI22" s="130"/>
      <c r="BJ22" s="130"/>
      <c r="BK22" s="35" t="s">
        <v>13</v>
      </c>
      <c r="BL22" s="35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63"/>
      <c r="DR22" s="63"/>
      <c r="DS22" s="63"/>
      <c r="DT22" s="65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4" t="s">
        <v>18</v>
      </c>
      <c r="EI22" s="63"/>
      <c r="EJ22" s="137" t="s">
        <v>244</v>
      </c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9"/>
      <c r="EZ22" s="60"/>
      <c r="FA22" s="60"/>
      <c r="FB22" s="60"/>
      <c r="FC22" s="60"/>
      <c r="FD22" s="60"/>
      <c r="FE22" s="60"/>
      <c r="FF22" s="60"/>
      <c r="FG22" s="60"/>
      <c r="FH22" s="60"/>
      <c r="FI22" s="60"/>
    </row>
    <row r="23" spans="1:165" ht="18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2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2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6"/>
      <c r="DU23" s="36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3"/>
      <c r="EI23" s="31"/>
      <c r="EJ23" s="117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9"/>
    </row>
    <row r="24" spans="1:165" ht="18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2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6"/>
      <c r="DU24" s="36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3"/>
      <c r="EI24" s="31"/>
      <c r="EJ24" s="117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9"/>
    </row>
    <row r="25" spans="1:165" ht="15.4" customHeight="1">
      <c r="A25" s="112" t="s">
        <v>20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37"/>
      <c r="AP25" s="37"/>
      <c r="AQ25" s="37"/>
      <c r="AR25" s="37"/>
      <c r="AS25" s="112" t="s">
        <v>217</v>
      </c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38"/>
      <c r="DR25" s="38"/>
      <c r="DS25" s="38"/>
      <c r="DT25" s="38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3" t="s">
        <v>21</v>
      </c>
      <c r="EI25" s="31"/>
      <c r="EJ25" s="117" t="s">
        <v>220</v>
      </c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9"/>
    </row>
    <row r="26" spans="1:165" ht="18.75" customHeight="1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37"/>
      <c r="AP26" s="37"/>
      <c r="AQ26" s="37"/>
      <c r="AR26" s="37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38"/>
      <c r="DR26" s="38"/>
      <c r="DS26" s="38"/>
      <c r="DT26" s="38"/>
      <c r="DU26" s="36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50" t="s">
        <v>22</v>
      </c>
      <c r="EI26" s="31"/>
      <c r="EJ26" s="117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9"/>
    </row>
    <row r="27" spans="1:165" ht="19.5" customHeight="1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37"/>
      <c r="AP27" s="37"/>
      <c r="AQ27" s="37"/>
      <c r="AR27" s="37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38"/>
      <c r="DR27" s="38"/>
      <c r="DS27" s="38"/>
      <c r="DT27" s="38"/>
      <c r="DU27" s="36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9"/>
      <c r="EI27" s="31"/>
      <c r="EJ27" s="117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9"/>
    </row>
    <row r="28" spans="1:165" ht="18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2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6"/>
      <c r="DU28" s="36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3"/>
      <c r="EI28" s="31"/>
      <c r="EJ28" s="124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6"/>
    </row>
    <row r="29" spans="1:165" ht="15.4" customHeight="1">
      <c r="A29" s="114" t="s">
        <v>23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41"/>
      <c r="AP29" s="41"/>
      <c r="AQ29" s="41"/>
      <c r="AR29" s="41"/>
      <c r="AS29" s="120" t="s">
        <v>218</v>
      </c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  <c r="CC29" s="120"/>
      <c r="CD29" s="120"/>
      <c r="CE29" s="120"/>
      <c r="CF29" s="120"/>
      <c r="CG29" s="120"/>
      <c r="CH29" s="120"/>
      <c r="CI29" s="120"/>
      <c r="CJ29" s="120"/>
      <c r="CK29" s="120"/>
      <c r="CL29" s="120"/>
      <c r="CM29" s="120"/>
      <c r="CN29" s="120"/>
      <c r="CO29" s="120"/>
      <c r="CP29" s="120"/>
      <c r="CQ29" s="120"/>
      <c r="CR29" s="120"/>
      <c r="CS29" s="120"/>
      <c r="CT29" s="120"/>
      <c r="CU29" s="120"/>
      <c r="CV29" s="120"/>
      <c r="CW29" s="120"/>
      <c r="CX29" s="120"/>
      <c r="CY29" s="120"/>
      <c r="CZ29" s="120"/>
      <c r="DA29" s="120"/>
      <c r="DB29" s="120"/>
      <c r="DC29" s="120"/>
      <c r="DD29" s="120"/>
      <c r="DE29" s="120"/>
      <c r="DF29" s="120"/>
      <c r="DG29" s="120"/>
      <c r="DH29" s="120"/>
      <c r="DI29" s="120"/>
      <c r="DJ29" s="120"/>
      <c r="DK29" s="120"/>
      <c r="DL29" s="120"/>
      <c r="DM29" s="120"/>
      <c r="DN29" s="120"/>
      <c r="DO29" s="120"/>
      <c r="DP29" s="120"/>
      <c r="DQ29" s="42"/>
      <c r="DR29" s="42"/>
      <c r="DS29" s="42"/>
      <c r="DT29" s="42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43" t="s">
        <v>27</v>
      </c>
      <c r="EI29" s="31"/>
      <c r="EJ29" s="121" t="s">
        <v>28</v>
      </c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3"/>
    </row>
    <row r="30" spans="1:165" ht="25.5" customHeight="1">
      <c r="A30" s="114" t="s">
        <v>24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31"/>
      <c r="AP30" s="31"/>
      <c r="AQ30" s="31"/>
      <c r="AR30" s="31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44" t="s">
        <v>25</v>
      </c>
      <c r="EI30" s="31"/>
      <c r="EJ30" s="121" t="s">
        <v>26</v>
      </c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/>
      <c r="EW30" s="122"/>
      <c r="EX30" s="122"/>
      <c r="EY30" s="123"/>
    </row>
    <row r="31" spans="1:165" ht="18">
      <c r="A31" s="45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46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45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</row>
    <row r="32" spans="1:165" ht="15.4" customHeight="1">
      <c r="A32" s="112" t="s">
        <v>29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40"/>
      <c r="AP32" s="40"/>
      <c r="AQ32" s="40"/>
      <c r="AR32" s="40"/>
      <c r="AS32" s="112" t="s">
        <v>30</v>
      </c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38"/>
      <c r="DR32" s="38"/>
      <c r="DS32" s="38"/>
      <c r="DT32" s="38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</row>
    <row r="33" spans="1:155" ht="24" customHeight="1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40"/>
      <c r="AP33" s="40"/>
      <c r="AQ33" s="40"/>
      <c r="AR33" s="40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38"/>
      <c r="DR33" s="38"/>
      <c r="DS33" s="38"/>
      <c r="DT33" s="38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</row>
    <row r="34" spans="1:155" ht="18">
      <c r="A34" s="48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9"/>
      <c r="CP34" s="49"/>
      <c r="CQ34" s="49"/>
      <c r="CR34" s="49"/>
      <c r="CS34" s="49"/>
      <c r="CT34" s="49"/>
      <c r="CU34" s="49"/>
      <c r="CV34" s="49"/>
      <c r="CW34" s="31"/>
      <c r="CX34" s="31"/>
      <c r="CY34" s="31"/>
      <c r="CZ34" s="31"/>
      <c r="DA34" s="31"/>
      <c r="DB34" s="31"/>
      <c r="DC34" s="31"/>
      <c r="DD34" s="31"/>
      <c r="DE34" s="31"/>
      <c r="DF34" s="32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</row>
    <row r="35" spans="1:155" ht="15.4" customHeight="1">
      <c r="A35" s="112" t="s">
        <v>31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37"/>
      <c r="AP35" s="37"/>
      <c r="AQ35" s="37"/>
      <c r="AR35" s="37"/>
      <c r="AS35" s="112" t="s">
        <v>219</v>
      </c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38"/>
      <c r="DR35" s="38"/>
      <c r="DS35" s="38"/>
      <c r="DT35" s="38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</row>
    <row r="36" spans="1:155" ht="15.4" customHeight="1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37"/>
      <c r="AP36" s="37"/>
      <c r="AQ36" s="37"/>
      <c r="AR36" s="37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2"/>
      <c r="DO36" s="112"/>
      <c r="DP36" s="112"/>
      <c r="DQ36" s="38"/>
      <c r="DR36" s="38"/>
      <c r="DS36" s="38"/>
      <c r="DT36" s="38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</row>
    <row r="37" spans="1:155" ht="27" customHeight="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37"/>
      <c r="AP37" s="37"/>
      <c r="AQ37" s="37"/>
      <c r="AR37" s="37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38"/>
      <c r="DR37" s="38"/>
      <c r="DS37" s="38"/>
      <c r="DT37" s="38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</row>
    <row r="38" spans="1:155" ht="15.4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8"/>
      <c r="AP38" s="28"/>
      <c r="AQ38" s="28"/>
      <c r="AR38" s="28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2"/>
      <c r="DR38" s="22"/>
      <c r="DS38" s="22"/>
      <c r="DT38" s="22"/>
    </row>
    <row r="39" spans="1:155" ht="18.75">
      <c r="DF39" s="21"/>
    </row>
    <row r="40" spans="1:155" ht="18.75">
      <c r="A40" s="116" t="s">
        <v>32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</row>
    <row r="41" spans="1:155" ht="18.7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</row>
    <row r="42" spans="1:155" ht="19.5" customHeight="1">
      <c r="A42" s="104" t="s">
        <v>204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</row>
    <row r="43" spans="1:155" ht="120.75" customHeight="1">
      <c r="A43" s="101" t="s">
        <v>34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3" t="s">
        <v>33</v>
      </c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</row>
    <row r="44" spans="1:155" ht="20.25" customHeight="1">
      <c r="A44" s="102" t="s">
        <v>205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</row>
    <row r="45" spans="1:155" ht="94.5" customHeight="1">
      <c r="A45" s="101" t="s">
        <v>35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  <c r="DL45" s="102"/>
      <c r="DM45" s="102"/>
      <c r="DN45" s="102"/>
      <c r="DO45" s="102"/>
      <c r="DP45" s="102"/>
      <c r="DQ45" s="103" t="s">
        <v>33</v>
      </c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</row>
    <row r="46" spans="1:155" ht="20.25" customHeight="1">
      <c r="A46" s="104" t="s">
        <v>206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</row>
    <row r="47" spans="1:155" ht="20.2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</row>
    <row r="48" spans="1:155" ht="18.75">
      <c r="A48" s="102" t="s">
        <v>207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  <c r="DD48" s="102"/>
      <c r="DE48" s="102"/>
      <c r="DF48" s="102"/>
      <c r="DG48" s="102"/>
      <c r="DH48" s="102"/>
      <c r="DI48" s="102"/>
      <c r="DJ48" s="102"/>
      <c r="DK48" s="102"/>
      <c r="DL48" s="102"/>
      <c r="DM48" s="102"/>
      <c r="DN48" s="102"/>
      <c r="DO48" s="102"/>
      <c r="DP48" s="102"/>
      <c r="DQ48" s="102"/>
      <c r="DR48" s="102"/>
      <c r="DS48" s="102"/>
      <c r="DT48" s="102"/>
      <c r="DU48" s="102"/>
      <c r="DV48" s="102"/>
      <c r="DW48" s="102"/>
      <c r="DX48" s="102"/>
      <c r="DY48" s="102"/>
      <c r="DZ48" s="102"/>
      <c r="EA48" s="102"/>
      <c r="EB48" s="102"/>
      <c r="EC48" s="102"/>
      <c r="ED48" s="102"/>
      <c r="EE48" s="102"/>
      <c r="EF48" s="102"/>
      <c r="EG48" s="102"/>
      <c r="EH48" s="102"/>
      <c r="EI48" s="102"/>
      <c r="EJ48" s="102"/>
      <c r="EK48" s="102"/>
      <c r="EL48" s="102"/>
      <c r="EM48" s="102"/>
      <c r="EN48" s="102"/>
      <c r="EO48" s="102"/>
      <c r="EP48" s="102"/>
      <c r="EQ48" s="102"/>
      <c r="ER48" s="102"/>
      <c r="ES48" s="102"/>
      <c r="ET48" s="102"/>
      <c r="EU48" s="102"/>
      <c r="EV48" s="102"/>
      <c r="EW48" s="102"/>
      <c r="EX48" s="102"/>
      <c r="EY48" s="102"/>
    </row>
    <row r="49" spans="1:155" ht="56.45" customHeight="1">
      <c r="A49" s="11"/>
      <c r="B49" s="105" t="s">
        <v>192</v>
      </c>
      <c r="C49" s="106"/>
      <c r="D49" s="106"/>
      <c r="E49" s="106"/>
      <c r="F49" s="106"/>
      <c r="G49" s="107"/>
      <c r="H49" s="108" t="s">
        <v>193</v>
      </c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10"/>
      <c r="CL49" s="115">
        <v>39388903.380000003</v>
      </c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</row>
    <row r="50" spans="1:155" ht="29.25" customHeight="1">
      <c r="A50" s="11"/>
      <c r="B50" s="105" t="s">
        <v>194</v>
      </c>
      <c r="C50" s="106"/>
      <c r="D50" s="106"/>
      <c r="E50" s="106"/>
      <c r="F50" s="106"/>
      <c r="G50" s="107"/>
      <c r="H50" s="108" t="s">
        <v>195</v>
      </c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10"/>
      <c r="CL50" s="115">
        <v>29926516.960000001</v>
      </c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</row>
    <row r="51" spans="1:155" ht="27" customHeight="1">
      <c r="A51" s="11"/>
      <c r="B51" s="105" t="s">
        <v>196</v>
      </c>
      <c r="C51" s="106"/>
      <c r="D51" s="106"/>
      <c r="E51" s="106"/>
      <c r="F51" s="106"/>
      <c r="G51" s="107"/>
      <c r="H51" s="108" t="s">
        <v>197</v>
      </c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10"/>
      <c r="CL51" s="111">
        <v>892412.69</v>
      </c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111"/>
      <c r="DM51" s="111"/>
      <c r="DN51" s="111"/>
      <c r="DO51" s="111"/>
      <c r="DP51" s="1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</row>
    <row r="52" spans="1:155" ht="28.5" customHeight="1">
      <c r="A52" s="12"/>
      <c r="B52" s="105" t="s">
        <v>198</v>
      </c>
      <c r="C52" s="106"/>
      <c r="D52" s="106"/>
      <c r="E52" s="106"/>
      <c r="F52" s="106"/>
      <c r="G52" s="107"/>
      <c r="H52" s="108" t="s">
        <v>199</v>
      </c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10"/>
      <c r="CL52" s="111">
        <v>881475.45</v>
      </c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</row>
    <row r="53" spans="1:155" ht="36.75" customHeight="1">
      <c r="A53" s="15"/>
      <c r="B53" s="105" t="s">
        <v>200</v>
      </c>
      <c r="C53" s="106"/>
      <c r="D53" s="106"/>
      <c r="E53" s="106"/>
      <c r="F53" s="106"/>
      <c r="G53" s="107"/>
      <c r="H53" s="108" t="s">
        <v>201</v>
      </c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10"/>
      <c r="CL53" s="115">
        <v>7688498.2800000003</v>
      </c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</row>
    <row r="54" spans="1:155" ht="21" customHeight="1">
      <c r="A54" s="15"/>
      <c r="B54" s="105" t="s">
        <v>202</v>
      </c>
      <c r="C54" s="106"/>
      <c r="D54" s="106"/>
      <c r="E54" s="106"/>
      <c r="F54" s="106"/>
      <c r="G54" s="107"/>
      <c r="H54" s="108" t="s">
        <v>203</v>
      </c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10"/>
      <c r="CL54" s="115">
        <v>1773888.14</v>
      </c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</row>
    <row r="55" spans="1:155" ht="21" customHeight="1">
      <c r="A55" s="15"/>
      <c r="B55" s="17"/>
      <c r="C55" s="17"/>
      <c r="D55" s="17"/>
      <c r="E55" s="17"/>
      <c r="F55" s="17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</row>
    <row r="56" spans="1:155" ht="18.75" customHeight="1">
      <c r="A56" s="102" t="s">
        <v>208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2"/>
      <c r="CW56" s="102"/>
      <c r="CX56" s="102"/>
      <c r="CY56" s="102"/>
      <c r="CZ56" s="102"/>
      <c r="DA56" s="102"/>
      <c r="DB56" s="102"/>
      <c r="DC56" s="102"/>
      <c r="DD56" s="102"/>
      <c r="DE56" s="102"/>
      <c r="DF56" s="102"/>
      <c r="DG56" s="102"/>
      <c r="DH56" s="102"/>
      <c r="DI56" s="102"/>
      <c r="DJ56" s="102"/>
      <c r="DK56" s="102"/>
      <c r="DL56" s="102"/>
      <c r="DM56" s="102"/>
      <c r="DN56" s="102"/>
      <c r="DO56" s="102"/>
      <c r="DP56" s="102"/>
      <c r="DQ56" s="102"/>
      <c r="DR56" s="102"/>
      <c r="DS56" s="102"/>
      <c r="DT56" s="102"/>
      <c r="DU56" s="102"/>
      <c r="DV56" s="102"/>
      <c r="DW56" s="102"/>
      <c r="DX56" s="102"/>
      <c r="DY56" s="102"/>
      <c r="DZ56" s="102"/>
      <c r="EA56" s="102"/>
      <c r="EB56" s="102"/>
      <c r="EC56" s="102"/>
      <c r="ED56" s="102"/>
      <c r="EE56" s="102"/>
      <c r="EF56" s="102"/>
      <c r="EG56" s="102"/>
      <c r="EH56" s="102"/>
      <c r="EI56" s="102"/>
      <c r="EJ56" s="102"/>
      <c r="EK56" s="102"/>
      <c r="EL56" s="102"/>
      <c r="EM56" s="102"/>
      <c r="EN56" s="102"/>
      <c r="EO56" s="102"/>
      <c r="EP56" s="102"/>
      <c r="EQ56" s="102"/>
      <c r="ER56" s="102"/>
      <c r="ES56" s="102"/>
      <c r="ET56" s="102"/>
      <c r="EU56" s="102"/>
      <c r="EV56" s="102"/>
      <c r="EW56" s="102"/>
      <c r="EX56" s="102"/>
      <c r="EY56" s="102"/>
    </row>
    <row r="57" spans="1:155" ht="18.75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100" t="s">
        <v>33</v>
      </c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</row>
  </sheetData>
  <mergeCells count="63">
    <mergeCell ref="DA10:EY10"/>
    <mergeCell ref="DA11:EY11"/>
    <mergeCell ref="DA12:EY12"/>
    <mergeCell ref="DA13:EY13"/>
    <mergeCell ref="EJ22:EY22"/>
    <mergeCell ref="EJ21:EY21"/>
    <mergeCell ref="EJ20:EY20"/>
    <mergeCell ref="EK15:EN15"/>
    <mergeCell ref="DA14:DW14"/>
    <mergeCell ref="DZ14:EY14"/>
    <mergeCell ref="DL15:DO15"/>
    <mergeCell ref="DS15:EJ15"/>
    <mergeCell ref="EO15:ER15"/>
    <mergeCell ref="EJ24:EY24"/>
    <mergeCell ref="A17:EY17"/>
    <mergeCell ref="AD22:AG22"/>
    <mergeCell ref="AK22:BB22"/>
    <mergeCell ref="A18:EY18"/>
    <mergeCell ref="BD22:BJ22"/>
    <mergeCell ref="EJ23:EY23"/>
    <mergeCell ref="EJ27:EY27"/>
    <mergeCell ref="A30:AN30"/>
    <mergeCell ref="AS29:DP29"/>
    <mergeCell ref="EJ30:EY30"/>
    <mergeCell ref="EJ28:EY28"/>
    <mergeCell ref="AS25:DP27"/>
    <mergeCell ref="EJ25:EY25"/>
    <mergeCell ref="EJ26:EY26"/>
    <mergeCell ref="A25:AN27"/>
    <mergeCell ref="EJ29:EY29"/>
    <mergeCell ref="CL54:DP54"/>
    <mergeCell ref="A44:EY44"/>
    <mergeCell ref="A45:EY45"/>
    <mergeCell ref="CL50:DP50"/>
    <mergeCell ref="CL51:DP51"/>
    <mergeCell ref="H51:CK51"/>
    <mergeCell ref="CL53:DP53"/>
    <mergeCell ref="B53:G53"/>
    <mergeCell ref="H53:CK53"/>
    <mergeCell ref="AS35:DP37"/>
    <mergeCell ref="A35:AN37"/>
    <mergeCell ref="AS30:DP30"/>
    <mergeCell ref="A29:AN29"/>
    <mergeCell ref="CL49:DP49"/>
    <mergeCell ref="AS32:DP33"/>
    <mergeCell ref="A32:AN33"/>
    <mergeCell ref="A40:EY40"/>
    <mergeCell ref="A57:EY57"/>
    <mergeCell ref="A43:EY43"/>
    <mergeCell ref="A42:EY42"/>
    <mergeCell ref="A56:EY56"/>
    <mergeCell ref="A48:EY48"/>
    <mergeCell ref="B50:G50"/>
    <mergeCell ref="H50:CK50"/>
    <mergeCell ref="B49:G49"/>
    <mergeCell ref="H52:CK52"/>
    <mergeCell ref="A46:EY46"/>
    <mergeCell ref="CL52:DP52"/>
    <mergeCell ref="H49:CK49"/>
    <mergeCell ref="B54:G54"/>
    <mergeCell ref="H54:CK54"/>
    <mergeCell ref="B52:G52"/>
    <mergeCell ref="B51:G51"/>
  </mergeCells>
  <phoneticPr fontId="15" type="noConversion"/>
  <pageMargins left="0.70866141732283472" right="0.70866141732283472" top="0.74803149606299213" bottom="0.94488188976377963" header="0.31496062992125984" footer="0.31496062992125984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I54"/>
  <sheetViews>
    <sheetView view="pageBreakPreview" topLeftCell="K1" zoomScale="60" workbookViewId="0">
      <selection activeCell="K17" sqref="K17:DP17"/>
    </sheetView>
  </sheetViews>
  <sheetFormatPr defaultRowHeight="13.9" customHeight="1"/>
  <cols>
    <col min="1" max="1" width="0.85546875" customWidth="1"/>
    <col min="2" max="40" width="1.140625" customWidth="1"/>
    <col min="41" max="51" width="0.85546875" customWidth="1"/>
    <col min="52" max="53" width="8.7109375" customWidth="1"/>
    <col min="54" max="54" width="14.28515625" customWidth="1"/>
    <col min="55" max="55" width="4.28515625" customWidth="1"/>
    <col min="56" max="56" width="4.5703125" customWidth="1"/>
    <col min="57" max="57" width="5.140625" customWidth="1"/>
    <col min="58" max="118" width="0.85546875" customWidth="1"/>
    <col min="119" max="119" width="0.28515625" customWidth="1"/>
    <col min="120" max="120" width="0.85546875" hidden="1" customWidth="1"/>
    <col min="121" max="165" width="0.85546875" customWidth="1"/>
  </cols>
  <sheetData>
    <row r="1" spans="1:165" ht="1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4" t="s">
        <v>33</v>
      </c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</row>
    <row r="2" spans="1:165" ht="14.25">
      <c r="A2" s="15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</row>
    <row r="3" spans="1:165" ht="13.9" customHeight="1">
      <c r="A3" s="155" t="s">
        <v>184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6"/>
      <c r="FA3" s="157"/>
      <c r="FB3" s="157"/>
      <c r="FC3" s="157"/>
      <c r="FD3" s="157"/>
      <c r="FE3" s="157"/>
      <c r="FF3" s="157"/>
      <c r="FG3" s="157"/>
      <c r="FH3" s="157"/>
      <c r="FI3" s="157"/>
    </row>
    <row r="4" spans="1:165" ht="14.25">
      <c r="A4" s="158" t="s">
        <v>37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9"/>
      <c r="FA4" s="159"/>
      <c r="FB4" s="159"/>
      <c r="FC4" s="159"/>
      <c r="FD4" s="159"/>
      <c r="FE4" s="159"/>
      <c r="FF4" s="159"/>
      <c r="FG4" s="159"/>
      <c r="FH4" s="159"/>
      <c r="FI4" s="159"/>
    </row>
    <row r="6" spans="1:165" ht="15">
      <c r="A6" s="152" t="s">
        <v>38</v>
      </c>
      <c r="B6" s="152"/>
      <c r="C6" s="152"/>
      <c r="D6" s="152"/>
      <c r="E6" s="152"/>
      <c r="F6" s="152"/>
      <c r="G6" s="152"/>
      <c r="H6" s="152"/>
      <c r="I6" s="152"/>
      <c r="J6" s="152"/>
      <c r="K6" s="152" t="s">
        <v>39</v>
      </c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 t="s">
        <v>40</v>
      </c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</row>
    <row r="7" spans="1:165" ht="15">
      <c r="A7" s="152">
        <v>1</v>
      </c>
      <c r="B7" s="152"/>
      <c r="C7" s="152"/>
      <c r="D7" s="152"/>
      <c r="E7" s="152"/>
      <c r="F7" s="152"/>
      <c r="G7" s="152"/>
      <c r="H7" s="152"/>
      <c r="I7" s="152"/>
      <c r="J7" s="152"/>
      <c r="K7" s="152">
        <v>2</v>
      </c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>
        <v>3</v>
      </c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</row>
    <row r="8" spans="1:165" ht="15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7" t="s">
        <v>41</v>
      </c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50">
        <v>39388903.380000003</v>
      </c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</row>
    <row r="9" spans="1:165" ht="15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7" t="s">
        <v>42</v>
      </c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50">
        <v>39388903.380000003</v>
      </c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</row>
    <row r="10" spans="1:165" ht="15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7" t="s">
        <v>43</v>
      </c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50">
        <v>29926516.960000001</v>
      </c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151"/>
      <c r="FE10" s="151"/>
      <c r="FF10" s="151"/>
      <c r="FG10" s="151"/>
      <c r="FH10" s="151"/>
      <c r="FI10" s="151"/>
    </row>
    <row r="11" spans="1:165" ht="15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7" t="s">
        <v>44</v>
      </c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50">
        <v>7688498.2800000003</v>
      </c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</row>
    <row r="12" spans="1:165" ht="15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7" t="s">
        <v>45</v>
      </c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50">
        <v>1773888.14</v>
      </c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151"/>
      <c r="FE12" s="151"/>
      <c r="FF12" s="151"/>
      <c r="FG12" s="151"/>
      <c r="FH12" s="151"/>
      <c r="FI12" s="151"/>
    </row>
    <row r="13" spans="1:165" ht="15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7" t="s">
        <v>46</v>
      </c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50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151"/>
      <c r="FE13" s="151"/>
      <c r="FF13" s="151"/>
      <c r="FG13" s="151"/>
      <c r="FH13" s="151"/>
      <c r="FI13" s="151"/>
    </row>
    <row r="14" spans="1:165" ht="15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7" t="s">
        <v>47</v>
      </c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50">
        <v>2820006.25</v>
      </c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151"/>
      <c r="FE14" s="151"/>
      <c r="FF14" s="151"/>
      <c r="FG14" s="151"/>
      <c r="FH14" s="151"/>
      <c r="FI14" s="151"/>
    </row>
    <row r="15" spans="1:165" ht="15">
      <c r="A15" s="148"/>
      <c r="B15" s="148"/>
      <c r="C15" s="148"/>
      <c r="D15" s="148"/>
      <c r="E15" s="148"/>
      <c r="F15" s="148"/>
      <c r="G15" s="148"/>
      <c r="H15" s="148"/>
      <c r="I15" s="148"/>
      <c r="J15" s="148"/>
      <c r="K15" s="147" t="s">
        <v>48</v>
      </c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50">
        <v>2820006.25</v>
      </c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151"/>
      <c r="FE15" s="151"/>
      <c r="FF15" s="151"/>
      <c r="FG15" s="151"/>
      <c r="FH15" s="151"/>
      <c r="FI15" s="151"/>
    </row>
    <row r="16" spans="1:165" ht="15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7" t="s">
        <v>49</v>
      </c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50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  <c r="FD16" s="151"/>
      <c r="FE16" s="151"/>
      <c r="FF16" s="151"/>
      <c r="FG16" s="151"/>
      <c r="FH16" s="151"/>
      <c r="FI16" s="151"/>
    </row>
    <row r="17" spans="1:165" ht="15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7" t="s">
        <v>50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50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  <c r="FD17" s="151"/>
      <c r="FE17" s="151"/>
      <c r="FF17" s="151"/>
      <c r="FG17" s="151"/>
      <c r="FH17" s="151"/>
      <c r="FI17" s="151"/>
    </row>
    <row r="18" spans="1:165" ht="15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7" t="s">
        <v>51</v>
      </c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50">
        <v>1025044.4</v>
      </c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151"/>
      <c r="FE18" s="151"/>
      <c r="FF18" s="151"/>
      <c r="FG18" s="151"/>
      <c r="FH18" s="151"/>
      <c r="FI18" s="151"/>
    </row>
    <row r="19" spans="1:165" ht="15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7" t="s">
        <v>52</v>
      </c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50">
        <v>1086012.33</v>
      </c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151"/>
      <c r="FE19" s="151"/>
      <c r="FF19" s="151"/>
      <c r="FG19" s="151"/>
      <c r="FH19" s="151"/>
      <c r="FI19" s="151"/>
    </row>
    <row r="20" spans="1:165" ht="15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7" t="s">
        <v>53</v>
      </c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50">
        <v>3806524.4</v>
      </c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  <c r="FD20" s="151"/>
      <c r="FE20" s="151"/>
      <c r="FF20" s="151"/>
      <c r="FG20" s="151"/>
      <c r="FH20" s="151"/>
      <c r="FI20" s="151"/>
    </row>
    <row r="21" spans="1:165" ht="15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7" t="s">
        <v>54</v>
      </c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50">
        <v>1476066.56</v>
      </c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  <c r="FD21" s="151"/>
      <c r="FE21" s="151"/>
      <c r="FF21" s="151"/>
      <c r="FG21" s="151"/>
      <c r="FH21" s="151"/>
      <c r="FI21" s="151"/>
    </row>
    <row r="22" spans="1:165" ht="15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7" t="s">
        <v>55</v>
      </c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50">
        <v>1304624.03</v>
      </c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151"/>
      <c r="FE22" s="151"/>
      <c r="FF22" s="151"/>
      <c r="FG22" s="151"/>
      <c r="FH22" s="151"/>
      <c r="FI22" s="151"/>
    </row>
    <row r="23" spans="1:165" ht="15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7" t="s">
        <v>56</v>
      </c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9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H23" s="148"/>
      <c r="FI23" s="148"/>
    </row>
    <row r="49" spans="90:120" ht="13.9" customHeight="1"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</row>
    <row r="50" spans="90:120" ht="13.9" customHeight="1"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</row>
    <row r="51" spans="90:120" ht="13.9" customHeight="1"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</row>
    <row r="52" spans="90:120" ht="13.9" customHeight="1"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</row>
    <row r="53" spans="90:120" ht="13.9" customHeight="1"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</row>
    <row r="54" spans="90:120" ht="13.9" customHeight="1"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</row>
  </sheetData>
  <mergeCells count="60">
    <mergeCell ref="A1:J1"/>
    <mergeCell ref="K1:DP1"/>
    <mergeCell ref="DQ1:FI1"/>
    <mergeCell ref="A6:J6"/>
    <mergeCell ref="K6:DP6"/>
    <mergeCell ref="A3:FI3"/>
    <mergeCell ref="A4:FI4"/>
    <mergeCell ref="A2:FI2"/>
    <mergeCell ref="DQ6:FI6"/>
    <mergeCell ref="K9:DP9"/>
    <mergeCell ref="A9:J9"/>
    <mergeCell ref="DQ9:FI9"/>
    <mergeCell ref="A7:J7"/>
    <mergeCell ref="K7:DP7"/>
    <mergeCell ref="DQ7:FI7"/>
    <mergeCell ref="K8:DP8"/>
    <mergeCell ref="A8:J8"/>
    <mergeCell ref="DQ8:FI8"/>
    <mergeCell ref="K10:DP10"/>
    <mergeCell ref="A10:J10"/>
    <mergeCell ref="DQ10:FI10"/>
    <mergeCell ref="K11:DP11"/>
    <mergeCell ref="A11:J11"/>
    <mergeCell ref="DQ11:FI11"/>
    <mergeCell ref="K14:DP14"/>
    <mergeCell ref="A14:J14"/>
    <mergeCell ref="DQ14:FI14"/>
    <mergeCell ref="K15:DP15"/>
    <mergeCell ref="A15:J15"/>
    <mergeCell ref="DQ15:FI15"/>
    <mergeCell ref="K12:DP12"/>
    <mergeCell ref="A12:J12"/>
    <mergeCell ref="DQ12:FI12"/>
    <mergeCell ref="K13:DP13"/>
    <mergeCell ref="A13:J13"/>
    <mergeCell ref="DQ13:FI13"/>
    <mergeCell ref="A16:J16"/>
    <mergeCell ref="DQ16:FI16"/>
    <mergeCell ref="K17:DP17"/>
    <mergeCell ref="A17:J17"/>
    <mergeCell ref="A22:J22"/>
    <mergeCell ref="DQ22:FI22"/>
    <mergeCell ref="DQ17:FI17"/>
    <mergeCell ref="K16:DP16"/>
    <mergeCell ref="K18:DP18"/>
    <mergeCell ref="A18:J18"/>
    <mergeCell ref="DQ18:FI18"/>
    <mergeCell ref="K19:DP19"/>
    <mergeCell ref="A19:J19"/>
    <mergeCell ref="DQ19:FI19"/>
    <mergeCell ref="K23:DP23"/>
    <mergeCell ref="A23:J23"/>
    <mergeCell ref="DQ23:FI23"/>
    <mergeCell ref="K20:DP20"/>
    <mergeCell ref="A20:J20"/>
    <mergeCell ref="DQ20:FI20"/>
    <mergeCell ref="K21:DP21"/>
    <mergeCell ref="A21:J21"/>
    <mergeCell ref="DQ21:FI21"/>
    <mergeCell ref="K22:DP2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U92"/>
  <sheetViews>
    <sheetView zoomScale="60" zoomScaleNormal="60" zoomScaleSheetLayoutView="70" workbookViewId="0">
      <selection activeCell="G101" sqref="G101"/>
    </sheetView>
  </sheetViews>
  <sheetFormatPr defaultColWidth="8.85546875" defaultRowHeight="10.15" customHeight="1"/>
  <cols>
    <col min="1" max="1" width="46.140625" style="72" customWidth="1"/>
    <col min="2" max="2" width="7.42578125" style="57" customWidth="1"/>
    <col min="3" max="3" width="11.140625" style="57" customWidth="1"/>
    <col min="4" max="4" width="14" style="57" customWidth="1"/>
    <col min="5" max="5" width="23.7109375" style="57" customWidth="1"/>
    <col min="6" max="6" width="7.7109375" style="57" customWidth="1"/>
    <col min="7" max="7" width="15.28515625" style="57" customWidth="1"/>
    <col min="8" max="8" width="16.28515625" style="57" customWidth="1"/>
    <col min="9" max="9" width="15.7109375" style="57" customWidth="1"/>
    <col min="10" max="10" width="14.7109375" style="57" customWidth="1"/>
    <col min="11" max="11" width="16.7109375" style="57" customWidth="1"/>
    <col min="12" max="12" width="15.7109375" style="57" customWidth="1"/>
    <col min="13" max="13" width="15.85546875" style="57" customWidth="1"/>
    <col min="14" max="14" width="15.7109375" style="57" customWidth="1"/>
    <col min="15" max="15" width="17.28515625" style="57" customWidth="1"/>
    <col min="16" max="16" width="15.140625" style="57" customWidth="1"/>
    <col min="17" max="17" width="19" style="57" customWidth="1"/>
    <col min="18" max="18" width="15.42578125" style="57" customWidth="1"/>
    <col min="19" max="19" width="8" style="57" customWidth="1"/>
    <col min="20" max="20" width="18.28515625" style="57" customWidth="1"/>
    <col min="21" max="21" width="15" style="57" customWidth="1"/>
    <col min="22" max="25" width="8" style="57" customWidth="1"/>
    <col min="26" max="16384" width="8.85546875" style="57"/>
  </cols>
  <sheetData>
    <row r="1" spans="1:21" ht="11.1" customHeight="1"/>
    <row r="2" spans="1:21" ht="13.15" customHeight="1">
      <c r="A2" s="164" t="s">
        <v>228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pans="1:21" ht="12.75">
      <c r="A3" s="76"/>
      <c r="B3" s="68"/>
      <c r="C3" s="68"/>
      <c r="D3" s="68"/>
      <c r="E3" s="68"/>
      <c r="F3" s="68"/>
      <c r="G3" s="68"/>
      <c r="H3" s="68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21" ht="12.75" customHeight="1">
      <c r="A4" s="161" t="s">
        <v>39</v>
      </c>
      <c r="B4" s="161" t="s">
        <v>57</v>
      </c>
      <c r="C4" s="161" t="s">
        <v>58</v>
      </c>
      <c r="D4" s="161" t="s">
        <v>59</v>
      </c>
      <c r="E4" s="161" t="s">
        <v>60</v>
      </c>
      <c r="F4" s="161" t="s">
        <v>61</v>
      </c>
      <c r="G4" s="165" t="s">
        <v>62</v>
      </c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7"/>
    </row>
    <row r="5" spans="1:21" ht="12.75">
      <c r="A5" s="162"/>
      <c r="B5" s="162"/>
      <c r="C5" s="162"/>
      <c r="D5" s="162"/>
      <c r="E5" s="162"/>
      <c r="F5" s="162"/>
      <c r="G5" s="160" t="s">
        <v>63</v>
      </c>
      <c r="H5" s="160" t="s">
        <v>64</v>
      </c>
      <c r="I5" s="160"/>
      <c r="J5" s="160"/>
      <c r="K5" s="160" t="s">
        <v>65</v>
      </c>
      <c r="L5" s="160" t="s">
        <v>64</v>
      </c>
      <c r="M5" s="160"/>
      <c r="N5" s="160"/>
      <c r="O5" s="160" t="s">
        <v>66</v>
      </c>
      <c r="P5" s="160" t="s">
        <v>64</v>
      </c>
      <c r="Q5" s="160"/>
      <c r="R5" s="160"/>
    </row>
    <row r="6" spans="1:21" ht="169.35" customHeight="1">
      <c r="A6" s="162"/>
      <c r="B6" s="162"/>
      <c r="C6" s="162"/>
      <c r="D6" s="162"/>
      <c r="E6" s="162"/>
      <c r="F6" s="162"/>
      <c r="G6" s="160"/>
      <c r="H6" s="160" t="s">
        <v>67</v>
      </c>
      <c r="I6" s="160" t="s">
        <v>68</v>
      </c>
      <c r="J6" s="83" t="s">
        <v>69</v>
      </c>
      <c r="K6" s="160"/>
      <c r="L6" s="160" t="s">
        <v>67</v>
      </c>
      <c r="M6" s="160" t="s">
        <v>68</v>
      </c>
      <c r="N6" s="83" t="s">
        <v>69</v>
      </c>
      <c r="O6" s="160"/>
      <c r="P6" s="160" t="s">
        <v>67</v>
      </c>
      <c r="Q6" s="160" t="s">
        <v>68</v>
      </c>
      <c r="R6" s="83" t="s">
        <v>69</v>
      </c>
    </row>
    <row r="7" spans="1:21" ht="31.15" customHeight="1">
      <c r="A7" s="163"/>
      <c r="B7" s="163"/>
      <c r="C7" s="163"/>
      <c r="D7" s="163"/>
      <c r="E7" s="163"/>
      <c r="F7" s="163"/>
      <c r="G7" s="160"/>
      <c r="H7" s="160"/>
      <c r="I7" s="160"/>
      <c r="J7" s="83" t="s">
        <v>70</v>
      </c>
      <c r="K7" s="160"/>
      <c r="L7" s="160"/>
      <c r="M7" s="160"/>
      <c r="N7" s="83" t="s">
        <v>70</v>
      </c>
      <c r="O7" s="160"/>
      <c r="P7" s="160"/>
      <c r="Q7" s="160"/>
      <c r="R7" s="83" t="s">
        <v>70</v>
      </c>
    </row>
    <row r="8" spans="1:21" ht="11.1" customHeight="1">
      <c r="A8" s="74">
        <v>1</v>
      </c>
      <c r="B8" s="70">
        <v>2</v>
      </c>
      <c r="C8" s="52">
        <v>3</v>
      </c>
      <c r="D8" s="70">
        <v>4</v>
      </c>
      <c r="E8" s="52">
        <v>5</v>
      </c>
      <c r="F8" s="70">
        <v>6</v>
      </c>
      <c r="G8" s="52">
        <v>7</v>
      </c>
      <c r="H8" s="70">
        <v>8</v>
      </c>
      <c r="I8" s="52">
        <v>9</v>
      </c>
      <c r="J8" s="70">
        <v>10</v>
      </c>
      <c r="K8" s="52">
        <v>11</v>
      </c>
      <c r="L8" s="70">
        <v>12</v>
      </c>
      <c r="M8" s="52">
        <v>13</v>
      </c>
      <c r="N8" s="70">
        <v>14</v>
      </c>
      <c r="O8" s="52">
        <v>15</v>
      </c>
      <c r="P8" s="70">
        <v>16</v>
      </c>
      <c r="Q8" s="52">
        <v>17</v>
      </c>
      <c r="R8" s="70">
        <v>18</v>
      </c>
      <c r="T8" s="71" t="s">
        <v>239</v>
      </c>
    </row>
    <row r="9" spans="1:21" s="90" customFormat="1" ht="14.25">
      <c r="A9" s="84" t="s">
        <v>71</v>
      </c>
      <c r="B9" s="86" t="s">
        <v>72</v>
      </c>
      <c r="C9" s="87" t="s">
        <v>73</v>
      </c>
      <c r="D9" s="87" t="s">
        <v>74</v>
      </c>
      <c r="E9" s="87" t="s">
        <v>75</v>
      </c>
      <c r="F9" s="87" t="s">
        <v>73</v>
      </c>
      <c r="G9" s="88">
        <f>G10+G15+G16+G21</f>
        <v>48692673.719999999</v>
      </c>
      <c r="H9" s="88">
        <f t="shared" ref="H9:R9" si="0">H10+H15+H16+H21</f>
        <v>31658800</v>
      </c>
      <c r="I9" s="88">
        <f t="shared" si="0"/>
        <v>11291455.6</v>
      </c>
      <c r="J9" s="88">
        <f t="shared" si="0"/>
        <v>5742418.1200000001</v>
      </c>
      <c r="K9" s="88">
        <f t="shared" si="0"/>
        <v>48692673.719999999</v>
      </c>
      <c r="L9" s="88">
        <f t="shared" si="0"/>
        <v>29382100</v>
      </c>
      <c r="M9" s="88">
        <f t="shared" si="0"/>
        <v>12317300</v>
      </c>
      <c r="N9" s="88">
        <f t="shared" si="0"/>
        <v>5742418.1200000001</v>
      </c>
      <c r="O9" s="88">
        <f t="shared" si="0"/>
        <v>47441818.119999997</v>
      </c>
      <c r="P9" s="88">
        <f t="shared" si="0"/>
        <v>29382100</v>
      </c>
      <c r="Q9" s="88">
        <f t="shared" si="0"/>
        <v>11733300</v>
      </c>
      <c r="R9" s="88">
        <f t="shared" si="0"/>
        <v>5742418.1200000001</v>
      </c>
      <c r="S9" s="91">
        <f>J9+I9+H9-G9</f>
        <v>0</v>
      </c>
      <c r="T9" s="91">
        <f>N9+M9+L9-K9</f>
        <v>-1250855.599999994</v>
      </c>
      <c r="U9" s="91">
        <f>R9+Q9+P9-O9</f>
        <v>-583999.99999999255</v>
      </c>
    </row>
    <row r="10" spans="1:21" s="90" customFormat="1" ht="90" customHeight="1">
      <c r="A10" s="84" t="s">
        <v>76</v>
      </c>
      <c r="B10" s="86" t="s">
        <v>77</v>
      </c>
      <c r="C10" s="87"/>
      <c r="D10" s="87" t="s">
        <v>230</v>
      </c>
      <c r="E10" s="87" t="s">
        <v>230</v>
      </c>
      <c r="F10" s="87" t="s">
        <v>73</v>
      </c>
      <c r="G10" s="88">
        <f>G11+G12+G13+G14</f>
        <v>5742418.1200000001</v>
      </c>
      <c r="H10" s="88"/>
      <c r="I10" s="88"/>
      <c r="J10" s="88">
        <f>J11+J12+J13+J14</f>
        <v>5742418.1200000001</v>
      </c>
      <c r="K10" s="88">
        <f>K11+K12+K13+K14</f>
        <v>5742418.1200000001</v>
      </c>
      <c r="L10" s="88"/>
      <c r="M10" s="88"/>
      <c r="N10" s="88">
        <f>N11+N12+N13+N14</f>
        <v>5742418.1200000001</v>
      </c>
      <c r="O10" s="88">
        <f>O11+O12+O13+O14</f>
        <v>5742418.1200000001</v>
      </c>
      <c r="P10" s="88"/>
      <c r="Q10" s="88"/>
      <c r="R10" s="88">
        <f>R11+R12+R13+R14</f>
        <v>5742418.1200000001</v>
      </c>
      <c r="S10" s="91">
        <f t="shared" ref="S10:S70" si="1">J10+I10+H10-G10</f>
        <v>0</v>
      </c>
      <c r="T10" s="91">
        <f t="shared" ref="T10:T70" si="2">N10+M10+L10-K10</f>
        <v>0</v>
      </c>
      <c r="U10" s="91">
        <f t="shared" ref="U10:U70" si="3">R10+Q10+P10-O10</f>
        <v>0</v>
      </c>
    </row>
    <row r="11" spans="1:21" ht="15">
      <c r="A11" s="78" t="s">
        <v>190</v>
      </c>
      <c r="B11" s="79">
        <v>121</v>
      </c>
      <c r="C11" s="80"/>
      <c r="D11" s="80" t="s">
        <v>74</v>
      </c>
      <c r="E11" s="80" t="s">
        <v>75</v>
      </c>
      <c r="F11" s="80" t="s">
        <v>77</v>
      </c>
      <c r="G11" s="81">
        <v>1126610.48</v>
      </c>
      <c r="H11" s="81"/>
      <c r="I11" s="81"/>
      <c r="J11" s="81">
        <v>1126610.48</v>
      </c>
      <c r="K11" s="81">
        <v>1126610.48</v>
      </c>
      <c r="L11" s="81"/>
      <c r="M11" s="81"/>
      <c r="N11" s="81">
        <v>1126610.48</v>
      </c>
      <c r="O11" s="81">
        <v>1126610.48</v>
      </c>
      <c r="P11" s="81"/>
      <c r="Q11" s="81"/>
      <c r="R11" s="81">
        <v>1126610.48</v>
      </c>
      <c r="S11" s="91">
        <f t="shared" si="1"/>
        <v>0</v>
      </c>
      <c r="T11" s="91">
        <f t="shared" si="2"/>
        <v>0</v>
      </c>
      <c r="U11" s="91">
        <f t="shared" si="3"/>
        <v>0</v>
      </c>
    </row>
    <row r="12" spans="1:21" ht="15">
      <c r="A12" s="78" t="s">
        <v>222</v>
      </c>
      <c r="B12" s="79">
        <v>122</v>
      </c>
      <c r="C12" s="80"/>
      <c r="D12" s="80" t="s">
        <v>74</v>
      </c>
      <c r="E12" s="80" t="s">
        <v>75</v>
      </c>
      <c r="F12" s="80" t="s">
        <v>81</v>
      </c>
      <c r="G12" s="81">
        <v>1200000</v>
      </c>
      <c r="H12" s="81"/>
      <c r="I12" s="81"/>
      <c r="J12" s="81">
        <v>1200000</v>
      </c>
      <c r="K12" s="81">
        <v>1200000</v>
      </c>
      <c r="L12" s="81"/>
      <c r="M12" s="81"/>
      <c r="N12" s="81">
        <v>1200000</v>
      </c>
      <c r="O12" s="81">
        <v>1200000</v>
      </c>
      <c r="P12" s="81"/>
      <c r="Q12" s="81"/>
      <c r="R12" s="81">
        <v>1200000</v>
      </c>
      <c r="S12" s="91">
        <f t="shared" si="1"/>
        <v>0</v>
      </c>
      <c r="T12" s="91">
        <f t="shared" si="2"/>
        <v>0</v>
      </c>
      <c r="U12" s="91">
        <f t="shared" si="3"/>
        <v>0</v>
      </c>
    </row>
    <row r="13" spans="1:21" ht="30">
      <c r="A13" s="78" t="s">
        <v>223</v>
      </c>
      <c r="B13" s="79">
        <v>123</v>
      </c>
      <c r="C13" s="80"/>
      <c r="D13" s="80" t="s">
        <v>74</v>
      </c>
      <c r="E13" s="80" t="s">
        <v>75</v>
      </c>
      <c r="F13" s="80" t="s">
        <v>81</v>
      </c>
      <c r="G13" s="81">
        <v>3400807.64</v>
      </c>
      <c r="H13" s="81"/>
      <c r="I13" s="81"/>
      <c r="J13" s="81">
        <v>3400807.64</v>
      </c>
      <c r="K13" s="81">
        <v>3400807.64</v>
      </c>
      <c r="L13" s="81"/>
      <c r="M13" s="81"/>
      <c r="N13" s="81">
        <v>3400807.64</v>
      </c>
      <c r="O13" s="81">
        <v>3400807.64</v>
      </c>
      <c r="P13" s="81"/>
      <c r="Q13" s="81"/>
      <c r="R13" s="81">
        <v>3400807.64</v>
      </c>
      <c r="S13" s="91">
        <f t="shared" si="1"/>
        <v>0</v>
      </c>
      <c r="T13" s="91">
        <f t="shared" si="2"/>
        <v>0</v>
      </c>
      <c r="U13" s="91">
        <f t="shared" si="3"/>
        <v>0</v>
      </c>
    </row>
    <row r="14" spans="1:21" ht="15">
      <c r="A14" s="78" t="s">
        <v>221</v>
      </c>
      <c r="B14" s="79">
        <v>124</v>
      </c>
      <c r="C14" s="80"/>
      <c r="D14" s="80" t="s">
        <v>74</v>
      </c>
      <c r="E14" s="80" t="s">
        <v>75</v>
      </c>
      <c r="F14" s="80" t="s">
        <v>85</v>
      </c>
      <c r="G14" s="81">
        <v>15000</v>
      </c>
      <c r="H14" s="81"/>
      <c r="I14" s="81"/>
      <c r="J14" s="81">
        <v>15000</v>
      </c>
      <c r="K14" s="81">
        <v>15000</v>
      </c>
      <c r="L14" s="81"/>
      <c r="M14" s="81"/>
      <c r="N14" s="81">
        <v>15000</v>
      </c>
      <c r="O14" s="81">
        <v>15000</v>
      </c>
      <c r="P14" s="81"/>
      <c r="Q14" s="81"/>
      <c r="R14" s="81">
        <v>15000</v>
      </c>
      <c r="S14" s="91">
        <f t="shared" si="1"/>
        <v>0</v>
      </c>
      <c r="T14" s="91">
        <f t="shared" si="2"/>
        <v>0</v>
      </c>
      <c r="U14" s="91">
        <f t="shared" si="3"/>
        <v>0</v>
      </c>
    </row>
    <row r="15" spans="1:21" s="90" customFormat="1" ht="28.5">
      <c r="A15" s="84" t="s">
        <v>80</v>
      </c>
      <c r="B15" s="86">
        <v>130</v>
      </c>
      <c r="C15" s="87"/>
      <c r="D15" s="87" t="s">
        <v>82</v>
      </c>
      <c r="E15" s="87" t="s">
        <v>75</v>
      </c>
      <c r="F15" s="87" t="s">
        <v>81</v>
      </c>
      <c r="G15" s="88">
        <v>31658800</v>
      </c>
      <c r="H15" s="88">
        <v>31658800</v>
      </c>
      <c r="I15" s="88"/>
      <c r="J15" s="88"/>
      <c r="K15" s="95">
        <v>31658800</v>
      </c>
      <c r="L15" s="88">
        <v>29382100</v>
      </c>
      <c r="M15" s="88"/>
      <c r="N15" s="88"/>
      <c r="O15" s="88">
        <v>29382100</v>
      </c>
      <c r="P15" s="88">
        <v>29382100</v>
      </c>
      <c r="Q15" s="88"/>
      <c r="R15" s="88"/>
      <c r="S15" s="91">
        <f t="shared" si="1"/>
        <v>0</v>
      </c>
      <c r="T15" s="91">
        <f t="shared" si="2"/>
        <v>-2276700</v>
      </c>
      <c r="U15" s="91">
        <f t="shared" si="3"/>
        <v>0</v>
      </c>
    </row>
    <row r="16" spans="1:21" s="90" customFormat="1" ht="14.25">
      <c r="A16" s="84" t="s">
        <v>242</v>
      </c>
      <c r="B16" s="86" t="s">
        <v>83</v>
      </c>
      <c r="C16" s="87"/>
      <c r="D16" s="87" t="s">
        <v>230</v>
      </c>
      <c r="E16" s="87" t="s">
        <v>230</v>
      </c>
      <c r="F16" s="87" t="s">
        <v>85</v>
      </c>
      <c r="G16" s="88">
        <f>SUM(G17:G20)</f>
        <v>12317300</v>
      </c>
      <c r="H16" s="88">
        <f t="shared" ref="H16:R16" si="4">SUM(H17:H20)</f>
        <v>0</v>
      </c>
      <c r="I16" s="88">
        <f t="shared" si="4"/>
        <v>12317300</v>
      </c>
      <c r="J16" s="88">
        <f t="shared" si="4"/>
        <v>0</v>
      </c>
      <c r="K16" s="88">
        <f t="shared" si="4"/>
        <v>12317300</v>
      </c>
      <c r="L16" s="88">
        <f t="shared" si="4"/>
        <v>0</v>
      </c>
      <c r="M16" s="88">
        <f t="shared" si="4"/>
        <v>12317300</v>
      </c>
      <c r="N16" s="88">
        <f t="shared" si="4"/>
        <v>0</v>
      </c>
      <c r="O16" s="88">
        <f t="shared" si="4"/>
        <v>12317300</v>
      </c>
      <c r="P16" s="88">
        <f t="shared" si="4"/>
        <v>0</v>
      </c>
      <c r="Q16" s="95">
        <f t="shared" si="4"/>
        <v>11733300</v>
      </c>
      <c r="R16" s="88">
        <f t="shared" si="4"/>
        <v>0</v>
      </c>
      <c r="S16" s="91">
        <f t="shared" si="1"/>
        <v>0</v>
      </c>
      <c r="T16" s="91">
        <f t="shared" si="2"/>
        <v>0</v>
      </c>
      <c r="U16" s="91">
        <f t="shared" si="3"/>
        <v>-584000</v>
      </c>
    </row>
    <row r="17" spans="1:21" ht="15">
      <c r="A17" s="78" t="s">
        <v>84</v>
      </c>
      <c r="B17" s="79">
        <v>141</v>
      </c>
      <c r="C17" s="80"/>
      <c r="D17" s="80" t="s">
        <v>86</v>
      </c>
      <c r="E17" s="80" t="s">
        <v>75</v>
      </c>
      <c r="F17" s="80" t="s">
        <v>85</v>
      </c>
      <c r="G17" s="81">
        <v>4493000</v>
      </c>
      <c r="H17" s="81"/>
      <c r="I17" s="81">
        <v>4493000</v>
      </c>
      <c r="J17" s="81"/>
      <c r="K17" s="81">
        <v>4493000</v>
      </c>
      <c r="L17" s="81"/>
      <c r="M17" s="81">
        <v>4493000</v>
      </c>
      <c r="N17" s="81"/>
      <c r="O17" s="81">
        <v>4493000</v>
      </c>
      <c r="P17" s="81"/>
      <c r="Q17" s="96">
        <v>3721000</v>
      </c>
      <c r="R17" s="81"/>
      <c r="S17" s="91">
        <f t="shared" si="1"/>
        <v>0</v>
      </c>
      <c r="T17" s="91">
        <f t="shared" si="2"/>
        <v>0</v>
      </c>
      <c r="U17" s="91">
        <f t="shared" si="3"/>
        <v>-772000</v>
      </c>
    </row>
    <row r="18" spans="1:21" ht="15">
      <c r="A18" s="78" t="s">
        <v>84</v>
      </c>
      <c r="B18" s="79">
        <v>142</v>
      </c>
      <c r="C18" s="80"/>
      <c r="D18" s="80" t="s">
        <v>87</v>
      </c>
      <c r="E18" s="80" t="s">
        <v>75</v>
      </c>
      <c r="F18" s="80" t="s">
        <v>85</v>
      </c>
      <c r="G18" s="81">
        <v>672000</v>
      </c>
      <c r="H18" s="81"/>
      <c r="I18" s="81">
        <v>672000</v>
      </c>
      <c r="J18" s="81"/>
      <c r="K18" s="81">
        <v>672000</v>
      </c>
      <c r="L18" s="81"/>
      <c r="M18" s="81">
        <v>672000</v>
      </c>
      <c r="N18" s="81"/>
      <c r="O18" s="81">
        <v>672000</v>
      </c>
      <c r="P18" s="81"/>
      <c r="Q18" s="96">
        <v>860000</v>
      </c>
      <c r="R18" s="81"/>
      <c r="S18" s="91">
        <f t="shared" si="1"/>
        <v>0</v>
      </c>
      <c r="T18" s="91">
        <f t="shared" si="2"/>
        <v>0</v>
      </c>
      <c r="U18" s="91">
        <f t="shared" si="3"/>
        <v>188000</v>
      </c>
    </row>
    <row r="19" spans="1:21" ht="15">
      <c r="A19" s="78" t="s">
        <v>84</v>
      </c>
      <c r="B19" s="79">
        <v>143</v>
      </c>
      <c r="C19" s="80"/>
      <c r="D19" s="80" t="s">
        <v>88</v>
      </c>
      <c r="E19" s="80" t="s">
        <v>75</v>
      </c>
      <c r="F19" s="80" t="s">
        <v>85</v>
      </c>
      <c r="G19" s="81">
        <v>2272300</v>
      </c>
      <c r="H19" s="81"/>
      <c r="I19" s="81">
        <v>2272300</v>
      </c>
      <c r="J19" s="81"/>
      <c r="K19" s="81">
        <v>2272300</v>
      </c>
      <c r="L19" s="81"/>
      <c r="M19" s="81">
        <v>2272300</v>
      </c>
      <c r="N19" s="81"/>
      <c r="O19" s="81">
        <v>2272300</v>
      </c>
      <c r="P19" s="81"/>
      <c r="Q19" s="81">
        <v>2272300</v>
      </c>
      <c r="R19" s="81"/>
      <c r="S19" s="91">
        <f t="shared" si="1"/>
        <v>0</v>
      </c>
      <c r="T19" s="91">
        <f t="shared" si="2"/>
        <v>0</v>
      </c>
      <c r="U19" s="91">
        <f t="shared" si="3"/>
        <v>0</v>
      </c>
    </row>
    <row r="20" spans="1:21" ht="15">
      <c r="A20" s="78" t="s">
        <v>84</v>
      </c>
      <c r="B20" s="79">
        <v>145</v>
      </c>
      <c r="C20" s="80"/>
      <c r="D20" s="80" t="s">
        <v>211</v>
      </c>
      <c r="E20" s="80" t="s">
        <v>75</v>
      </c>
      <c r="F20" s="80" t="s">
        <v>85</v>
      </c>
      <c r="G20" s="81">
        <v>4880000</v>
      </c>
      <c r="H20" s="81"/>
      <c r="I20" s="81">
        <v>4880000</v>
      </c>
      <c r="J20" s="81"/>
      <c r="K20" s="96">
        <v>4880000</v>
      </c>
      <c r="L20" s="81"/>
      <c r="M20" s="96">
        <v>4880000</v>
      </c>
      <c r="N20" s="81"/>
      <c r="O20" s="96">
        <v>4880000</v>
      </c>
      <c r="P20" s="81"/>
      <c r="Q20" s="96">
        <v>4880000</v>
      </c>
      <c r="R20" s="81"/>
      <c r="S20" s="91">
        <f t="shared" si="1"/>
        <v>0</v>
      </c>
      <c r="T20" s="91">
        <f t="shared" si="2"/>
        <v>0</v>
      </c>
      <c r="U20" s="91">
        <f t="shared" si="3"/>
        <v>0</v>
      </c>
    </row>
    <row r="21" spans="1:21" s="90" customFormat="1" ht="14.25">
      <c r="A21" s="84" t="s">
        <v>191</v>
      </c>
      <c r="B21" s="86">
        <v>140</v>
      </c>
      <c r="C21" s="87"/>
      <c r="D21" s="87" t="s">
        <v>230</v>
      </c>
      <c r="E21" s="87" t="s">
        <v>230</v>
      </c>
      <c r="F21" s="87" t="s">
        <v>73</v>
      </c>
      <c r="G21" s="88">
        <f>G22+G23+G24</f>
        <v>-1025844.4</v>
      </c>
      <c r="H21" s="88"/>
      <c r="I21" s="88">
        <f>I22+I23+I24</f>
        <v>-1025844.4</v>
      </c>
      <c r="J21" s="88"/>
      <c r="K21" s="88">
        <v>-1025844.4</v>
      </c>
      <c r="L21" s="88"/>
      <c r="M21" s="88"/>
      <c r="N21" s="88"/>
      <c r="O21" s="88"/>
      <c r="P21" s="88"/>
      <c r="Q21" s="88"/>
      <c r="R21" s="88"/>
      <c r="S21" s="91">
        <f t="shared" si="1"/>
        <v>0</v>
      </c>
      <c r="T21" s="91">
        <f t="shared" si="2"/>
        <v>1025844.4</v>
      </c>
      <c r="U21" s="91">
        <f t="shared" si="3"/>
        <v>0</v>
      </c>
    </row>
    <row r="22" spans="1:21" ht="15">
      <c r="A22" s="78" t="s">
        <v>78</v>
      </c>
      <c r="B22" s="79"/>
      <c r="C22" s="80" t="s">
        <v>85</v>
      </c>
      <c r="D22" s="80" t="s">
        <v>91</v>
      </c>
      <c r="E22" s="80" t="s">
        <v>75</v>
      </c>
      <c r="F22" s="80" t="s">
        <v>85</v>
      </c>
      <c r="G22" s="81">
        <v>-9600</v>
      </c>
      <c r="H22" s="81"/>
      <c r="I22" s="81">
        <v>-9600</v>
      </c>
      <c r="J22" s="81"/>
      <c r="K22" s="81">
        <v>-9600</v>
      </c>
      <c r="L22" s="81"/>
      <c r="M22" s="81"/>
      <c r="N22" s="81"/>
      <c r="O22" s="81"/>
      <c r="P22" s="81"/>
      <c r="Q22" s="81"/>
      <c r="R22" s="81"/>
      <c r="S22" s="91">
        <f t="shared" si="1"/>
        <v>0</v>
      </c>
      <c r="T22" s="91">
        <f t="shared" si="2"/>
        <v>9600</v>
      </c>
      <c r="U22" s="91">
        <f t="shared" si="3"/>
        <v>0</v>
      </c>
    </row>
    <row r="23" spans="1:21" ht="15">
      <c r="A23" s="78" t="s">
        <v>78</v>
      </c>
      <c r="B23" s="79"/>
      <c r="C23" s="80" t="s">
        <v>85</v>
      </c>
      <c r="D23" s="80" t="s">
        <v>92</v>
      </c>
      <c r="E23" s="80" t="s">
        <v>75</v>
      </c>
      <c r="F23" s="80" t="s">
        <v>85</v>
      </c>
      <c r="G23" s="81">
        <v>-548104.43000000005</v>
      </c>
      <c r="H23" s="81"/>
      <c r="I23" s="81">
        <v>-548104.43000000005</v>
      </c>
      <c r="J23" s="81"/>
      <c r="K23" s="81">
        <v>-548104.43000000005</v>
      </c>
      <c r="L23" s="81"/>
      <c r="M23" s="81"/>
      <c r="N23" s="81"/>
      <c r="O23" s="81"/>
      <c r="P23" s="81"/>
      <c r="Q23" s="81"/>
      <c r="R23" s="81"/>
      <c r="S23" s="91">
        <f t="shared" si="1"/>
        <v>0</v>
      </c>
      <c r="T23" s="91">
        <f t="shared" si="2"/>
        <v>548104.43000000005</v>
      </c>
      <c r="U23" s="91">
        <f t="shared" si="3"/>
        <v>0</v>
      </c>
    </row>
    <row r="24" spans="1:21" ht="15">
      <c r="A24" s="78" t="s">
        <v>78</v>
      </c>
      <c r="B24" s="79"/>
      <c r="C24" s="80" t="s">
        <v>85</v>
      </c>
      <c r="D24" s="80" t="s">
        <v>90</v>
      </c>
      <c r="E24" s="80" t="s">
        <v>75</v>
      </c>
      <c r="F24" s="80" t="s">
        <v>85</v>
      </c>
      <c r="G24" s="81">
        <v>-468139.97</v>
      </c>
      <c r="H24" s="81"/>
      <c r="I24" s="81">
        <v>-468139.97</v>
      </c>
      <c r="J24" s="81"/>
      <c r="K24" s="81">
        <v>-468139.97</v>
      </c>
      <c r="L24" s="81"/>
      <c r="M24" s="81"/>
      <c r="N24" s="81"/>
      <c r="O24" s="81"/>
      <c r="P24" s="81"/>
      <c r="Q24" s="81"/>
      <c r="R24" s="81"/>
      <c r="S24" s="91">
        <f t="shared" si="1"/>
        <v>0</v>
      </c>
      <c r="T24" s="91">
        <f t="shared" si="2"/>
        <v>468139.97</v>
      </c>
      <c r="U24" s="91">
        <f t="shared" si="3"/>
        <v>0</v>
      </c>
    </row>
    <row r="25" spans="1:21" s="90" customFormat="1" ht="14.25">
      <c r="A25" s="84" t="s">
        <v>187</v>
      </c>
      <c r="B25" s="86">
        <v>200</v>
      </c>
      <c r="C25" s="87" t="s">
        <v>230</v>
      </c>
      <c r="D25" s="87" t="s">
        <v>230</v>
      </c>
      <c r="E25" s="87" t="s">
        <v>230</v>
      </c>
      <c r="F25" s="87" t="s">
        <v>231</v>
      </c>
      <c r="G25" s="88">
        <f t="shared" ref="G25:R25" si="5">G26+G31+G35+G49+G52</f>
        <v>45438773.810000002</v>
      </c>
      <c r="H25" s="88">
        <f t="shared" si="5"/>
        <v>32501757.530000001</v>
      </c>
      <c r="I25" s="88">
        <f t="shared" si="5"/>
        <v>9035300</v>
      </c>
      <c r="J25" s="88">
        <f t="shared" si="5"/>
        <v>3901716.28</v>
      </c>
      <c r="K25" s="88">
        <f t="shared" si="5"/>
        <v>45438773.810000002</v>
      </c>
      <c r="L25" s="88">
        <f t="shared" si="5"/>
        <v>30225057.530000001</v>
      </c>
      <c r="M25" s="88">
        <f t="shared" si="5"/>
        <v>9035300</v>
      </c>
      <c r="N25" s="88">
        <f t="shared" si="5"/>
        <v>3791105.8</v>
      </c>
      <c r="O25" s="88">
        <f t="shared" si="5"/>
        <v>37528505.799999997</v>
      </c>
      <c r="P25" s="88">
        <f t="shared" si="5"/>
        <v>29582100</v>
      </c>
      <c r="Q25" s="88">
        <f t="shared" si="5"/>
        <v>8699260</v>
      </c>
      <c r="R25" s="88">
        <f t="shared" si="5"/>
        <v>3791105.8</v>
      </c>
      <c r="S25" s="91">
        <f t="shared" si="1"/>
        <v>0</v>
      </c>
      <c r="T25" s="91">
        <f t="shared" si="2"/>
        <v>-2387310.4800000042</v>
      </c>
      <c r="U25" s="91">
        <f t="shared" si="3"/>
        <v>4543960</v>
      </c>
    </row>
    <row r="26" spans="1:21" s="90" customFormat="1" ht="14.25">
      <c r="A26" s="84" t="s">
        <v>241</v>
      </c>
      <c r="B26" s="86" t="s">
        <v>93</v>
      </c>
      <c r="C26" s="87" t="s">
        <v>230</v>
      </c>
      <c r="D26" s="87" t="s">
        <v>230</v>
      </c>
      <c r="E26" s="87" t="s">
        <v>230</v>
      </c>
      <c r="F26" s="87" t="s">
        <v>94</v>
      </c>
      <c r="G26" s="88">
        <f t="shared" ref="G26:R26" si="6">SUM(G27:G30)</f>
        <v>22179023.68</v>
      </c>
      <c r="H26" s="88">
        <f t="shared" si="6"/>
        <v>20991023.68</v>
      </c>
      <c r="I26" s="88">
        <f t="shared" si="6"/>
        <v>0</v>
      </c>
      <c r="J26" s="88">
        <f t="shared" si="6"/>
        <v>1188000</v>
      </c>
      <c r="K26" s="88">
        <f t="shared" si="6"/>
        <v>22179023.68</v>
      </c>
      <c r="L26" s="88">
        <f t="shared" si="6"/>
        <v>18889423.68</v>
      </c>
      <c r="M26" s="88">
        <f t="shared" si="6"/>
        <v>0</v>
      </c>
      <c r="N26" s="88">
        <f t="shared" si="6"/>
        <v>1188000</v>
      </c>
      <c r="O26" s="88">
        <f t="shared" si="6"/>
        <v>20077423.68</v>
      </c>
      <c r="P26" s="88">
        <f t="shared" si="6"/>
        <v>18889423.68</v>
      </c>
      <c r="Q26" s="88">
        <f t="shared" si="6"/>
        <v>0</v>
      </c>
      <c r="R26" s="88">
        <f t="shared" si="6"/>
        <v>1188000</v>
      </c>
      <c r="S26" s="91">
        <f t="shared" si="1"/>
        <v>0</v>
      </c>
      <c r="T26" s="91">
        <f t="shared" si="2"/>
        <v>-2101600</v>
      </c>
      <c r="U26" s="91">
        <f t="shared" si="3"/>
        <v>0</v>
      </c>
    </row>
    <row r="27" spans="1:21" ht="60">
      <c r="A27" s="78" t="s">
        <v>95</v>
      </c>
      <c r="B27" s="79" t="s">
        <v>96</v>
      </c>
      <c r="C27" s="80" t="s">
        <v>79</v>
      </c>
      <c r="D27" s="80" t="s">
        <v>82</v>
      </c>
      <c r="E27" s="80" t="s">
        <v>102</v>
      </c>
      <c r="F27" s="80" t="s">
        <v>94</v>
      </c>
      <c r="G27" s="81">
        <v>11788283.9</v>
      </c>
      <c r="H27" s="81">
        <v>11788283.9</v>
      </c>
      <c r="I27" s="81"/>
      <c r="J27" s="81"/>
      <c r="K27" s="81">
        <v>11788283.9</v>
      </c>
      <c r="L27" s="81">
        <v>11788283.9</v>
      </c>
      <c r="M27" s="81"/>
      <c r="N27" s="81"/>
      <c r="O27" s="81">
        <v>11788283.9</v>
      </c>
      <c r="P27" s="81">
        <v>11788283.9</v>
      </c>
      <c r="Q27" s="81"/>
      <c r="R27" s="81"/>
      <c r="S27" s="91">
        <f t="shared" si="1"/>
        <v>0</v>
      </c>
      <c r="T27" s="91">
        <f t="shared" si="2"/>
        <v>0</v>
      </c>
      <c r="U27" s="91">
        <f t="shared" si="3"/>
        <v>0</v>
      </c>
    </row>
    <row r="28" spans="1:21" ht="15">
      <c r="A28" s="78" t="s">
        <v>99</v>
      </c>
      <c r="B28" s="79" t="s">
        <v>100</v>
      </c>
      <c r="C28" s="80" t="s">
        <v>79</v>
      </c>
      <c r="D28" s="80" t="s">
        <v>74</v>
      </c>
      <c r="E28" s="80" t="s">
        <v>103</v>
      </c>
      <c r="F28" s="80" t="s">
        <v>94</v>
      </c>
      <c r="G28" s="81">
        <v>1188000</v>
      </c>
      <c r="H28" s="81"/>
      <c r="I28" s="81"/>
      <c r="J28" s="81">
        <v>1188000</v>
      </c>
      <c r="K28" s="81">
        <v>1188000</v>
      </c>
      <c r="L28" s="81"/>
      <c r="M28" s="81"/>
      <c r="N28" s="81">
        <v>1188000</v>
      </c>
      <c r="O28" s="81">
        <v>1188000</v>
      </c>
      <c r="P28" s="81"/>
      <c r="Q28" s="81"/>
      <c r="R28" s="81">
        <v>1188000</v>
      </c>
      <c r="S28" s="91">
        <f t="shared" si="1"/>
        <v>0</v>
      </c>
      <c r="T28" s="91">
        <f t="shared" si="2"/>
        <v>0</v>
      </c>
      <c r="U28" s="91">
        <f t="shared" si="3"/>
        <v>0</v>
      </c>
    </row>
    <row r="29" spans="1:21" ht="15">
      <c r="A29" s="78" t="s">
        <v>97</v>
      </c>
      <c r="B29" s="79" t="s">
        <v>98</v>
      </c>
      <c r="C29" s="80" t="s">
        <v>79</v>
      </c>
      <c r="D29" s="80" t="s">
        <v>82</v>
      </c>
      <c r="E29" s="80" t="s">
        <v>103</v>
      </c>
      <c r="F29" s="80" t="s">
        <v>94</v>
      </c>
      <c r="G29" s="81">
        <v>2774669.53</v>
      </c>
      <c r="H29" s="81">
        <v>2774669.53</v>
      </c>
      <c r="I29" s="81"/>
      <c r="J29" s="81"/>
      <c r="K29" s="81">
        <v>2774669.53</v>
      </c>
      <c r="L29" s="81">
        <v>2774669.53</v>
      </c>
      <c r="M29" s="81"/>
      <c r="N29" s="81"/>
      <c r="O29" s="81">
        <v>2774669.53</v>
      </c>
      <c r="P29" s="81">
        <v>2774669.53</v>
      </c>
      <c r="Q29" s="81"/>
      <c r="R29" s="81"/>
      <c r="S29" s="91">
        <f t="shared" si="1"/>
        <v>0</v>
      </c>
      <c r="T29" s="91">
        <f t="shared" si="2"/>
        <v>0</v>
      </c>
      <c r="U29" s="91">
        <f t="shared" si="3"/>
        <v>0</v>
      </c>
    </row>
    <row r="30" spans="1:21" ht="15">
      <c r="A30" s="78" t="s">
        <v>99</v>
      </c>
      <c r="B30" s="79" t="s">
        <v>100</v>
      </c>
      <c r="C30" s="80" t="s">
        <v>79</v>
      </c>
      <c r="D30" s="80" t="s">
        <v>82</v>
      </c>
      <c r="E30" s="80" t="s">
        <v>103</v>
      </c>
      <c r="F30" s="80" t="s">
        <v>94</v>
      </c>
      <c r="G30" s="81">
        <v>6428070.25</v>
      </c>
      <c r="H30" s="81">
        <v>6428070.25</v>
      </c>
      <c r="I30" s="81"/>
      <c r="J30" s="81"/>
      <c r="K30" s="96">
        <v>6428070.25</v>
      </c>
      <c r="L30" s="81">
        <v>4326470.25</v>
      </c>
      <c r="M30" s="81"/>
      <c r="N30" s="81"/>
      <c r="O30" s="81">
        <v>4326470.25</v>
      </c>
      <c r="P30" s="81">
        <v>4326470.25</v>
      </c>
      <c r="Q30" s="81"/>
      <c r="R30" s="81"/>
      <c r="S30" s="91">
        <f t="shared" si="1"/>
        <v>0</v>
      </c>
      <c r="T30" s="91">
        <f t="shared" si="2"/>
        <v>-2101600</v>
      </c>
      <c r="U30" s="91">
        <f t="shared" si="3"/>
        <v>0</v>
      </c>
    </row>
    <row r="31" spans="1:21" s="90" customFormat="1" ht="28.5">
      <c r="A31" s="84" t="s">
        <v>232</v>
      </c>
      <c r="B31" s="86">
        <v>230</v>
      </c>
      <c r="C31" s="87" t="s">
        <v>230</v>
      </c>
      <c r="D31" s="87" t="s">
        <v>230</v>
      </c>
      <c r="E31" s="87" t="s">
        <v>230</v>
      </c>
      <c r="F31" s="87" t="s">
        <v>96</v>
      </c>
      <c r="G31" s="88">
        <f>SUM(G32:G34)</f>
        <v>6724191.4100000001</v>
      </c>
      <c r="H31" s="88">
        <f t="shared" ref="H31:R31" si="7">SUM(H32:H34)</f>
        <v>6365406.4100000001</v>
      </c>
      <c r="I31" s="88">
        <f t="shared" si="7"/>
        <v>0</v>
      </c>
      <c r="J31" s="88">
        <f t="shared" si="7"/>
        <v>358785</v>
      </c>
      <c r="K31" s="88">
        <f t="shared" si="7"/>
        <v>6724191.4100000001</v>
      </c>
      <c r="L31" s="88">
        <f t="shared" si="7"/>
        <v>6365406.4100000001</v>
      </c>
      <c r="M31" s="88">
        <f t="shared" si="7"/>
        <v>0</v>
      </c>
      <c r="N31" s="88">
        <f t="shared" si="7"/>
        <v>358785</v>
      </c>
      <c r="O31" s="88">
        <f t="shared" si="7"/>
        <v>6724191.4100000001</v>
      </c>
      <c r="P31" s="88">
        <f t="shared" si="7"/>
        <v>6365406.4100000001</v>
      </c>
      <c r="Q31" s="88">
        <f t="shared" si="7"/>
        <v>0</v>
      </c>
      <c r="R31" s="88">
        <f t="shared" si="7"/>
        <v>358785</v>
      </c>
      <c r="S31" s="91">
        <f t="shared" si="1"/>
        <v>0</v>
      </c>
      <c r="T31" s="91">
        <f t="shared" si="2"/>
        <v>0</v>
      </c>
      <c r="U31" s="91">
        <f t="shared" si="3"/>
        <v>0</v>
      </c>
    </row>
    <row r="32" spans="1:21" ht="15">
      <c r="A32" s="78" t="s">
        <v>105</v>
      </c>
      <c r="B32" s="79"/>
      <c r="C32" s="80" t="s">
        <v>106</v>
      </c>
      <c r="D32" s="80" t="s">
        <v>82</v>
      </c>
      <c r="E32" s="80" t="s">
        <v>102</v>
      </c>
      <c r="F32" s="80" t="s">
        <v>96</v>
      </c>
      <c r="G32" s="81">
        <v>3560061.73</v>
      </c>
      <c r="H32" s="81">
        <v>3560061.73</v>
      </c>
      <c r="I32" s="81"/>
      <c r="J32" s="81"/>
      <c r="K32" s="96">
        <v>3560061.73</v>
      </c>
      <c r="L32" s="96">
        <v>3560061.73</v>
      </c>
      <c r="M32" s="81"/>
      <c r="N32" s="81"/>
      <c r="O32" s="96">
        <v>3560061.73</v>
      </c>
      <c r="P32" s="96">
        <v>3560061.73</v>
      </c>
      <c r="Q32" s="81"/>
      <c r="R32" s="81"/>
      <c r="S32" s="91">
        <f t="shared" si="1"/>
        <v>0</v>
      </c>
      <c r="T32" s="91">
        <f t="shared" si="2"/>
        <v>0</v>
      </c>
      <c r="U32" s="91">
        <f t="shared" si="3"/>
        <v>0</v>
      </c>
    </row>
    <row r="33" spans="1:21" ht="15">
      <c r="A33" s="78" t="s">
        <v>105</v>
      </c>
      <c r="B33" s="79"/>
      <c r="C33" s="80" t="s">
        <v>106</v>
      </c>
      <c r="D33" s="80" t="s">
        <v>74</v>
      </c>
      <c r="E33" s="80" t="s">
        <v>103</v>
      </c>
      <c r="F33" s="80" t="s">
        <v>96</v>
      </c>
      <c r="G33" s="81">
        <v>358785</v>
      </c>
      <c r="H33" s="81"/>
      <c r="I33" s="81"/>
      <c r="J33" s="81">
        <v>358785</v>
      </c>
      <c r="K33" s="81">
        <v>358785</v>
      </c>
      <c r="L33" s="81"/>
      <c r="M33" s="81"/>
      <c r="N33" s="81">
        <v>358785</v>
      </c>
      <c r="O33" s="81">
        <v>358785</v>
      </c>
      <c r="P33" s="81"/>
      <c r="Q33" s="81"/>
      <c r="R33" s="81">
        <v>358785</v>
      </c>
      <c r="S33" s="91">
        <f t="shared" si="1"/>
        <v>0</v>
      </c>
      <c r="T33" s="91">
        <f t="shared" si="2"/>
        <v>0</v>
      </c>
      <c r="U33" s="91">
        <f t="shared" si="3"/>
        <v>0</v>
      </c>
    </row>
    <row r="34" spans="1:21" ht="15">
      <c r="A34" s="78" t="s">
        <v>105</v>
      </c>
      <c r="B34" s="79"/>
      <c r="C34" s="80" t="s">
        <v>106</v>
      </c>
      <c r="D34" s="80" t="s">
        <v>82</v>
      </c>
      <c r="E34" s="80" t="s">
        <v>103</v>
      </c>
      <c r="F34" s="80" t="s">
        <v>96</v>
      </c>
      <c r="G34" s="81">
        <v>2805344.68</v>
      </c>
      <c r="H34" s="81">
        <v>2805344.68</v>
      </c>
      <c r="I34" s="81"/>
      <c r="J34" s="81"/>
      <c r="K34" s="96">
        <v>2805344.68</v>
      </c>
      <c r="L34" s="96">
        <v>2805344.68</v>
      </c>
      <c r="M34" s="81"/>
      <c r="N34" s="81"/>
      <c r="O34" s="96">
        <v>2805344.68</v>
      </c>
      <c r="P34" s="96">
        <v>2805344.68</v>
      </c>
      <c r="Q34" s="81"/>
      <c r="R34" s="81"/>
      <c r="S34" s="91">
        <f t="shared" si="1"/>
        <v>0</v>
      </c>
      <c r="T34" s="91">
        <f t="shared" si="2"/>
        <v>0</v>
      </c>
      <c r="U34" s="91">
        <f t="shared" si="3"/>
        <v>0</v>
      </c>
    </row>
    <row r="35" spans="1:21" s="90" customFormat="1" ht="14.25">
      <c r="A35" s="84" t="s">
        <v>107</v>
      </c>
      <c r="B35" s="86" t="s">
        <v>108</v>
      </c>
      <c r="C35" s="87" t="s">
        <v>230</v>
      </c>
      <c r="D35" s="87" t="s">
        <v>230</v>
      </c>
      <c r="E35" s="87" t="s">
        <v>230</v>
      </c>
      <c r="F35" s="87" t="s">
        <v>109</v>
      </c>
      <c r="G35" s="88">
        <f>G36+G37+G38+G39+G40+G46</f>
        <v>11174045.360000001</v>
      </c>
      <c r="H35" s="88">
        <f t="shared" ref="H35:R35" si="8">H36+H37+H38+H39+H40+H46</f>
        <v>4539527.4400000004</v>
      </c>
      <c r="I35" s="88">
        <f t="shared" si="8"/>
        <v>4880000</v>
      </c>
      <c r="J35" s="88">
        <f t="shared" si="8"/>
        <v>1754517.92</v>
      </c>
      <c r="K35" s="88">
        <f t="shared" si="8"/>
        <v>11174045.360000001</v>
      </c>
      <c r="L35" s="88">
        <f t="shared" si="8"/>
        <v>4539527.4400000004</v>
      </c>
      <c r="M35" s="88">
        <f t="shared" si="8"/>
        <v>4880000</v>
      </c>
      <c r="N35" s="88">
        <f t="shared" si="8"/>
        <v>1643907.44</v>
      </c>
      <c r="O35" s="88">
        <f t="shared" si="8"/>
        <v>5540477.3499999996</v>
      </c>
      <c r="P35" s="88">
        <f t="shared" si="8"/>
        <v>3896569.91</v>
      </c>
      <c r="Q35" s="88">
        <f t="shared" si="8"/>
        <v>4880000</v>
      </c>
      <c r="R35" s="88">
        <f t="shared" si="8"/>
        <v>1643907.44</v>
      </c>
      <c r="S35" s="91">
        <f t="shared" si="1"/>
        <v>0</v>
      </c>
      <c r="T35" s="91">
        <f t="shared" si="2"/>
        <v>-110610.48000000231</v>
      </c>
      <c r="U35" s="91">
        <f t="shared" si="3"/>
        <v>4880000</v>
      </c>
    </row>
    <row r="36" spans="1:21" ht="15">
      <c r="A36" s="78" t="s">
        <v>110</v>
      </c>
      <c r="B36" s="79">
        <v>241</v>
      </c>
      <c r="C36" s="80" t="s">
        <v>111</v>
      </c>
      <c r="D36" s="80" t="s">
        <v>74</v>
      </c>
      <c r="E36" s="80" t="s">
        <v>112</v>
      </c>
      <c r="F36" s="80" t="s">
        <v>113</v>
      </c>
      <c r="G36" s="81">
        <v>46032</v>
      </c>
      <c r="H36" s="81"/>
      <c r="I36" s="81"/>
      <c r="J36" s="81">
        <v>46032</v>
      </c>
      <c r="K36" s="81">
        <v>46032</v>
      </c>
      <c r="L36" s="81"/>
      <c r="M36" s="81"/>
      <c r="N36" s="81">
        <v>46032</v>
      </c>
      <c r="O36" s="81">
        <v>46032</v>
      </c>
      <c r="P36" s="81"/>
      <c r="Q36" s="81"/>
      <c r="R36" s="81">
        <v>46032</v>
      </c>
      <c r="S36" s="91">
        <f t="shared" si="1"/>
        <v>0</v>
      </c>
      <c r="T36" s="91">
        <f t="shared" si="2"/>
        <v>0</v>
      </c>
      <c r="U36" s="91">
        <f t="shared" si="3"/>
        <v>0</v>
      </c>
    </row>
    <row r="37" spans="1:21" ht="15">
      <c r="A37" s="78" t="s">
        <v>110</v>
      </c>
      <c r="B37" s="79">
        <v>241</v>
      </c>
      <c r="C37" s="80" t="s">
        <v>111</v>
      </c>
      <c r="D37" s="80" t="s">
        <v>74</v>
      </c>
      <c r="E37" s="80" t="s">
        <v>104</v>
      </c>
      <c r="F37" s="80" t="s">
        <v>113</v>
      </c>
      <c r="G37" s="81">
        <v>52916.09</v>
      </c>
      <c r="H37" s="81"/>
      <c r="I37" s="81"/>
      <c r="J37" s="81">
        <v>52916.09</v>
      </c>
      <c r="K37" s="96">
        <v>52916.09</v>
      </c>
      <c r="L37" s="81"/>
      <c r="M37" s="81"/>
      <c r="N37" s="96">
        <v>65400</v>
      </c>
      <c r="O37" s="81">
        <v>65400</v>
      </c>
      <c r="P37" s="81"/>
      <c r="Q37" s="81"/>
      <c r="R37" s="81">
        <v>65400</v>
      </c>
      <c r="S37" s="91">
        <f t="shared" si="1"/>
        <v>0</v>
      </c>
      <c r="T37" s="91">
        <f t="shared" si="2"/>
        <v>12483.910000000003</v>
      </c>
      <c r="U37" s="91">
        <f t="shared" si="3"/>
        <v>0</v>
      </c>
    </row>
    <row r="38" spans="1:21" ht="15">
      <c r="A38" s="78" t="s">
        <v>114</v>
      </c>
      <c r="B38" s="79">
        <v>243</v>
      </c>
      <c r="C38" s="80" t="s">
        <v>111</v>
      </c>
      <c r="D38" s="80" t="s">
        <v>74</v>
      </c>
      <c r="E38" s="80" t="s">
        <v>115</v>
      </c>
      <c r="F38" s="80" t="s">
        <v>116</v>
      </c>
      <c r="G38" s="81">
        <v>560791.43999999994</v>
      </c>
      <c r="H38" s="81"/>
      <c r="I38" s="81"/>
      <c r="J38" s="81">
        <v>560791.43999999994</v>
      </c>
      <c r="K38" s="81">
        <v>560791.43999999994</v>
      </c>
      <c r="L38" s="81"/>
      <c r="M38" s="81"/>
      <c r="N38" s="81">
        <v>560791.43999999994</v>
      </c>
      <c r="O38" s="81">
        <v>560791.43999999994</v>
      </c>
      <c r="P38" s="81"/>
      <c r="Q38" s="81"/>
      <c r="R38" s="81">
        <v>560791.43999999994</v>
      </c>
      <c r="S38" s="91">
        <f t="shared" si="1"/>
        <v>0</v>
      </c>
      <c r="T38" s="91">
        <f t="shared" si="2"/>
        <v>0</v>
      </c>
      <c r="U38" s="91">
        <f t="shared" si="3"/>
        <v>0</v>
      </c>
    </row>
    <row r="39" spans="1:21" ht="15">
      <c r="A39" s="78" t="s">
        <v>114</v>
      </c>
      <c r="B39" s="79">
        <v>243</v>
      </c>
      <c r="C39" s="80" t="s">
        <v>111</v>
      </c>
      <c r="D39" s="80" t="s">
        <v>82</v>
      </c>
      <c r="E39" s="80" t="s">
        <v>115</v>
      </c>
      <c r="F39" s="80" t="s">
        <v>116</v>
      </c>
      <c r="G39" s="81">
        <v>4339527.4400000004</v>
      </c>
      <c r="H39" s="81">
        <v>4339527.4400000004</v>
      </c>
      <c r="I39" s="81"/>
      <c r="J39" s="81"/>
      <c r="K39" s="81">
        <v>4339527.4400000004</v>
      </c>
      <c r="L39" s="81">
        <v>4339527.4400000004</v>
      </c>
      <c r="M39" s="81"/>
      <c r="N39" s="81"/>
      <c r="O39" s="81">
        <v>3696569.91</v>
      </c>
      <c r="P39" s="81">
        <v>3696569.91</v>
      </c>
      <c r="Q39" s="81"/>
      <c r="R39" s="81"/>
      <c r="S39" s="91">
        <f t="shared" si="1"/>
        <v>0</v>
      </c>
      <c r="T39" s="91">
        <f t="shared" si="2"/>
        <v>0</v>
      </c>
      <c r="U39" s="91">
        <f t="shared" si="3"/>
        <v>0</v>
      </c>
    </row>
    <row r="40" spans="1:21" s="90" customFormat="1" ht="28.5">
      <c r="A40" s="84" t="s">
        <v>233</v>
      </c>
      <c r="B40" s="86" t="s">
        <v>119</v>
      </c>
      <c r="C40" s="87" t="s">
        <v>230</v>
      </c>
      <c r="D40" s="87" t="s">
        <v>230</v>
      </c>
      <c r="E40" s="87" t="s">
        <v>230</v>
      </c>
      <c r="F40" s="87" t="s">
        <v>117</v>
      </c>
      <c r="G40" s="88">
        <f>SUM(G41:G45)</f>
        <v>5261650</v>
      </c>
      <c r="H40" s="88">
        <f t="shared" ref="H40:R40" si="9">SUM(H41:H45)</f>
        <v>0</v>
      </c>
      <c r="I40" s="88">
        <f t="shared" si="9"/>
        <v>4880000</v>
      </c>
      <c r="J40" s="88">
        <f t="shared" si="9"/>
        <v>381650</v>
      </c>
      <c r="K40" s="88">
        <f t="shared" si="9"/>
        <v>5261650</v>
      </c>
      <c r="L40" s="88">
        <f t="shared" si="9"/>
        <v>0</v>
      </c>
      <c r="M40" s="88">
        <f t="shared" si="9"/>
        <v>4880000</v>
      </c>
      <c r="N40" s="88">
        <f t="shared" si="9"/>
        <v>421650</v>
      </c>
      <c r="O40" s="88">
        <f t="shared" si="9"/>
        <v>421650</v>
      </c>
      <c r="P40" s="88">
        <f t="shared" si="9"/>
        <v>0</v>
      </c>
      <c r="Q40" s="88">
        <f t="shared" si="9"/>
        <v>4880000</v>
      </c>
      <c r="R40" s="88">
        <f t="shared" si="9"/>
        <v>421650</v>
      </c>
      <c r="S40" s="91">
        <f t="shared" si="1"/>
        <v>0</v>
      </c>
      <c r="T40" s="91">
        <f t="shared" si="2"/>
        <v>40000</v>
      </c>
      <c r="U40" s="91">
        <f t="shared" si="3"/>
        <v>4880000</v>
      </c>
    </row>
    <row r="41" spans="1:21" ht="15">
      <c r="A41" s="78" t="s">
        <v>120</v>
      </c>
      <c r="B41" s="79">
        <v>245.1</v>
      </c>
      <c r="C41" s="80" t="s">
        <v>111</v>
      </c>
      <c r="D41" s="80" t="s">
        <v>74</v>
      </c>
      <c r="E41" s="80" t="s">
        <v>212</v>
      </c>
      <c r="F41" s="80" t="s">
        <v>117</v>
      </c>
      <c r="G41" s="81"/>
      <c r="H41" s="81"/>
      <c r="I41" s="81"/>
      <c r="J41" s="81"/>
      <c r="K41" s="81"/>
      <c r="L41" s="81"/>
      <c r="M41" s="81"/>
      <c r="N41" s="96">
        <v>40000</v>
      </c>
      <c r="O41" s="81">
        <v>40000</v>
      </c>
      <c r="P41" s="81"/>
      <c r="Q41" s="81"/>
      <c r="R41" s="81">
        <v>40000</v>
      </c>
      <c r="S41" s="91">
        <f t="shared" si="1"/>
        <v>0</v>
      </c>
      <c r="T41" s="91">
        <f t="shared" si="2"/>
        <v>40000</v>
      </c>
      <c r="U41" s="91">
        <f t="shared" si="3"/>
        <v>0</v>
      </c>
    </row>
    <row r="42" spans="1:21" ht="15">
      <c r="A42" s="78" t="s">
        <v>120</v>
      </c>
      <c r="B42" s="79">
        <v>245.1</v>
      </c>
      <c r="C42" s="80" t="s">
        <v>111</v>
      </c>
      <c r="D42" s="80" t="s">
        <v>74</v>
      </c>
      <c r="E42" s="80" t="s">
        <v>104</v>
      </c>
      <c r="F42" s="80" t="s">
        <v>117</v>
      </c>
      <c r="G42" s="81">
        <v>351500</v>
      </c>
      <c r="H42" s="81"/>
      <c r="I42" s="81"/>
      <c r="J42" s="81">
        <v>351500</v>
      </c>
      <c r="K42" s="81">
        <v>351500</v>
      </c>
      <c r="L42" s="81"/>
      <c r="M42" s="81"/>
      <c r="N42" s="81">
        <v>351500</v>
      </c>
      <c r="O42" s="81">
        <v>351500</v>
      </c>
      <c r="P42" s="81"/>
      <c r="Q42" s="81"/>
      <c r="R42" s="81">
        <v>351500</v>
      </c>
      <c r="S42" s="91">
        <f t="shared" si="1"/>
        <v>0</v>
      </c>
      <c r="T42" s="91">
        <f t="shared" si="2"/>
        <v>0</v>
      </c>
      <c r="U42" s="91">
        <f t="shared" si="3"/>
        <v>0</v>
      </c>
    </row>
    <row r="43" spans="1:21" ht="15">
      <c r="A43" s="78" t="s">
        <v>120</v>
      </c>
      <c r="B43" s="79">
        <v>245.1</v>
      </c>
      <c r="C43" s="80" t="s">
        <v>111</v>
      </c>
      <c r="D43" s="80" t="s">
        <v>74</v>
      </c>
      <c r="E43" s="80" t="s">
        <v>112</v>
      </c>
      <c r="F43" s="80" t="s">
        <v>117</v>
      </c>
      <c r="G43" s="81">
        <v>30150</v>
      </c>
      <c r="H43" s="81"/>
      <c r="I43" s="81"/>
      <c r="J43" s="81">
        <v>30150</v>
      </c>
      <c r="K43" s="81">
        <v>30150</v>
      </c>
      <c r="L43" s="81"/>
      <c r="M43" s="81"/>
      <c r="N43" s="81">
        <v>30150</v>
      </c>
      <c r="O43" s="81">
        <v>30150</v>
      </c>
      <c r="P43" s="81"/>
      <c r="Q43" s="81"/>
      <c r="R43" s="81">
        <v>30150</v>
      </c>
      <c r="S43" s="91">
        <f t="shared" si="1"/>
        <v>0</v>
      </c>
      <c r="T43" s="91">
        <f t="shared" si="2"/>
        <v>0</v>
      </c>
      <c r="U43" s="91">
        <f t="shared" si="3"/>
        <v>0</v>
      </c>
    </row>
    <row r="44" spans="1:21" ht="15">
      <c r="A44" s="78" t="s">
        <v>120</v>
      </c>
      <c r="B44" s="79">
        <v>245.1</v>
      </c>
      <c r="C44" s="80" t="s">
        <v>111</v>
      </c>
      <c r="D44" s="80" t="s">
        <v>211</v>
      </c>
      <c r="E44" s="80" t="s">
        <v>212</v>
      </c>
      <c r="F44" s="80" t="s">
        <v>117</v>
      </c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96">
        <v>280000</v>
      </c>
      <c r="R44" s="81"/>
      <c r="S44" s="91">
        <f t="shared" si="1"/>
        <v>0</v>
      </c>
      <c r="T44" s="91">
        <f t="shared" si="2"/>
        <v>0</v>
      </c>
      <c r="U44" s="91">
        <f t="shared" si="3"/>
        <v>280000</v>
      </c>
    </row>
    <row r="45" spans="1:21" ht="15">
      <c r="A45" s="78" t="s">
        <v>120</v>
      </c>
      <c r="B45" s="79">
        <v>245.1</v>
      </c>
      <c r="C45" s="80" t="s">
        <v>225</v>
      </c>
      <c r="D45" s="80" t="s">
        <v>211</v>
      </c>
      <c r="E45" s="80" t="s">
        <v>213</v>
      </c>
      <c r="F45" s="80" t="s">
        <v>117</v>
      </c>
      <c r="G45" s="96">
        <v>4880000</v>
      </c>
      <c r="H45" s="81"/>
      <c r="I45" s="96">
        <v>4880000</v>
      </c>
      <c r="J45" s="81"/>
      <c r="K45" s="96">
        <v>4880000</v>
      </c>
      <c r="L45" s="81"/>
      <c r="M45" s="96">
        <v>4880000</v>
      </c>
      <c r="N45" s="81"/>
      <c r="O45" s="81"/>
      <c r="P45" s="81"/>
      <c r="Q45" s="96">
        <v>4600000</v>
      </c>
      <c r="R45" s="81"/>
      <c r="S45" s="91">
        <f t="shared" si="1"/>
        <v>0</v>
      </c>
      <c r="T45" s="91">
        <f t="shared" si="2"/>
        <v>0</v>
      </c>
      <c r="U45" s="91">
        <f t="shared" si="3"/>
        <v>4600000</v>
      </c>
    </row>
    <row r="46" spans="1:21" s="90" customFormat="1" ht="14.25">
      <c r="A46" s="84" t="s">
        <v>234</v>
      </c>
      <c r="B46" s="86" t="s">
        <v>121</v>
      </c>
      <c r="C46" s="87" t="s">
        <v>230</v>
      </c>
      <c r="D46" s="87" t="s">
        <v>230</v>
      </c>
      <c r="E46" s="87" t="s">
        <v>230</v>
      </c>
      <c r="F46" s="87" t="s">
        <v>122</v>
      </c>
      <c r="G46" s="88">
        <f>SUM(G47:G48)</f>
        <v>913128.39</v>
      </c>
      <c r="H46" s="88">
        <f t="shared" ref="H46:R46" si="10">SUM(H47:H48)</f>
        <v>200000</v>
      </c>
      <c r="I46" s="88">
        <f t="shared" si="10"/>
        <v>0</v>
      </c>
      <c r="J46" s="88">
        <f t="shared" si="10"/>
        <v>713128.39</v>
      </c>
      <c r="K46" s="88">
        <f t="shared" si="10"/>
        <v>913128.39</v>
      </c>
      <c r="L46" s="88">
        <f t="shared" si="10"/>
        <v>200000</v>
      </c>
      <c r="M46" s="88">
        <f t="shared" si="10"/>
        <v>0</v>
      </c>
      <c r="N46" s="88">
        <f t="shared" si="10"/>
        <v>550034</v>
      </c>
      <c r="O46" s="88">
        <f t="shared" si="10"/>
        <v>750034</v>
      </c>
      <c r="P46" s="88">
        <f t="shared" si="10"/>
        <v>200000</v>
      </c>
      <c r="Q46" s="88">
        <f t="shared" si="10"/>
        <v>0</v>
      </c>
      <c r="R46" s="88">
        <f t="shared" si="10"/>
        <v>550034</v>
      </c>
      <c r="S46" s="91">
        <f t="shared" si="1"/>
        <v>0</v>
      </c>
      <c r="T46" s="91">
        <f t="shared" si="2"/>
        <v>-163094.39000000001</v>
      </c>
      <c r="U46" s="91">
        <f t="shared" si="3"/>
        <v>0</v>
      </c>
    </row>
    <row r="47" spans="1:21" ht="15">
      <c r="A47" s="78" t="s">
        <v>127</v>
      </c>
      <c r="B47" s="79">
        <v>246.2</v>
      </c>
      <c r="C47" s="80" t="s">
        <v>111</v>
      </c>
      <c r="D47" s="80" t="s">
        <v>82</v>
      </c>
      <c r="E47" s="80" t="s">
        <v>104</v>
      </c>
      <c r="F47" s="80" t="s">
        <v>122</v>
      </c>
      <c r="G47" s="81">
        <v>200000</v>
      </c>
      <c r="H47" s="81">
        <v>200000</v>
      </c>
      <c r="I47" s="81"/>
      <c r="J47" s="81"/>
      <c r="K47" s="81">
        <v>200000</v>
      </c>
      <c r="L47" s="81">
        <v>200000</v>
      </c>
      <c r="M47" s="81"/>
      <c r="N47" s="81"/>
      <c r="O47" s="81">
        <v>200000</v>
      </c>
      <c r="P47" s="81">
        <v>200000</v>
      </c>
      <c r="Q47" s="81"/>
      <c r="R47" s="81"/>
      <c r="S47" s="91">
        <f t="shared" si="1"/>
        <v>0</v>
      </c>
      <c r="T47" s="91">
        <f t="shared" si="2"/>
        <v>0</v>
      </c>
      <c r="U47" s="91">
        <f t="shared" si="3"/>
        <v>0</v>
      </c>
    </row>
    <row r="48" spans="1:21" ht="15">
      <c r="A48" s="78" t="s">
        <v>123</v>
      </c>
      <c r="B48" s="79">
        <v>246.3</v>
      </c>
      <c r="C48" s="80" t="s">
        <v>111</v>
      </c>
      <c r="D48" s="80" t="s">
        <v>74</v>
      </c>
      <c r="E48" s="80" t="s">
        <v>104</v>
      </c>
      <c r="F48" s="80" t="s">
        <v>122</v>
      </c>
      <c r="G48" s="81">
        <v>713128.39</v>
      </c>
      <c r="H48" s="81"/>
      <c r="I48" s="81"/>
      <c r="J48" s="81">
        <v>713128.39</v>
      </c>
      <c r="K48" s="96">
        <v>713128.39</v>
      </c>
      <c r="L48" s="81"/>
      <c r="M48" s="81"/>
      <c r="N48" s="96">
        <v>550034</v>
      </c>
      <c r="O48" s="81">
        <v>550034</v>
      </c>
      <c r="P48" s="81"/>
      <c r="Q48" s="81"/>
      <c r="R48" s="81">
        <v>550034</v>
      </c>
      <c r="S48" s="91">
        <f t="shared" si="1"/>
        <v>0</v>
      </c>
      <c r="T48" s="91">
        <f t="shared" si="2"/>
        <v>-163094.39000000001</v>
      </c>
      <c r="U48" s="91">
        <f t="shared" si="3"/>
        <v>0</v>
      </c>
    </row>
    <row r="49" spans="1:21" s="90" customFormat="1" ht="28.5">
      <c r="A49" s="84" t="s">
        <v>238</v>
      </c>
      <c r="B49" s="86">
        <v>247</v>
      </c>
      <c r="C49" s="87" t="s">
        <v>230</v>
      </c>
      <c r="D49" s="87" t="s">
        <v>230</v>
      </c>
      <c r="E49" s="87" t="s">
        <v>230</v>
      </c>
      <c r="F49" s="87" t="s">
        <v>130</v>
      </c>
      <c r="G49" s="88">
        <f>G51+G50</f>
        <v>1883000</v>
      </c>
      <c r="H49" s="88"/>
      <c r="I49" s="88">
        <f>I50+I51</f>
        <v>1883000</v>
      </c>
      <c r="J49" s="88"/>
      <c r="K49" s="88">
        <f>K51+K50</f>
        <v>1883000</v>
      </c>
      <c r="L49" s="88"/>
      <c r="M49" s="88">
        <f>M51+M50</f>
        <v>1883000</v>
      </c>
      <c r="N49" s="88"/>
      <c r="O49" s="88">
        <f>O51+O50</f>
        <v>1883000</v>
      </c>
      <c r="P49" s="88"/>
      <c r="Q49" s="88">
        <f>Q50+Q51</f>
        <v>1544560</v>
      </c>
      <c r="R49" s="88"/>
      <c r="S49" s="91">
        <f t="shared" si="1"/>
        <v>0</v>
      </c>
      <c r="T49" s="91">
        <f t="shared" si="2"/>
        <v>0</v>
      </c>
      <c r="U49" s="91">
        <f t="shared" si="3"/>
        <v>-338440</v>
      </c>
    </row>
    <row r="50" spans="1:21" ht="15">
      <c r="A50" s="78" t="s">
        <v>128</v>
      </c>
      <c r="B50" s="79"/>
      <c r="C50" s="80" t="s">
        <v>129</v>
      </c>
      <c r="D50" s="80" t="s">
        <v>86</v>
      </c>
      <c r="E50" s="80" t="s">
        <v>124</v>
      </c>
      <c r="F50" s="80" t="s">
        <v>130</v>
      </c>
      <c r="G50" s="81">
        <v>873000</v>
      </c>
      <c r="H50" s="81"/>
      <c r="I50" s="81">
        <v>873000</v>
      </c>
      <c r="J50" s="81"/>
      <c r="K50" s="81">
        <v>873000</v>
      </c>
      <c r="L50" s="81"/>
      <c r="M50" s="81">
        <v>873000</v>
      </c>
      <c r="N50" s="81"/>
      <c r="O50" s="96">
        <v>873000</v>
      </c>
      <c r="P50" s="81"/>
      <c r="Q50" s="96">
        <v>550000</v>
      </c>
      <c r="R50" s="81"/>
      <c r="S50" s="91">
        <f t="shared" si="1"/>
        <v>0</v>
      </c>
      <c r="T50" s="91">
        <f t="shared" si="2"/>
        <v>0</v>
      </c>
      <c r="U50" s="91">
        <f t="shared" si="3"/>
        <v>-323000</v>
      </c>
    </row>
    <row r="51" spans="1:21" ht="15">
      <c r="A51" s="78" t="s">
        <v>128</v>
      </c>
      <c r="B51" s="79"/>
      <c r="C51" s="80" t="s">
        <v>129</v>
      </c>
      <c r="D51" s="80" t="s">
        <v>86</v>
      </c>
      <c r="E51" s="80" t="s">
        <v>126</v>
      </c>
      <c r="F51" s="80" t="s">
        <v>130</v>
      </c>
      <c r="G51" s="81">
        <v>1010000</v>
      </c>
      <c r="H51" s="81"/>
      <c r="I51" s="81">
        <v>1010000</v>
      </c>
      <c r="J51" s="81"/>
      <c r="K51" s="81">
        <v>1010000</v>
      </c>
      <c r="L51" s="81"/>
      <c r="M51" s="81">
        <v>1010000</v>
      </c>
      <c r="N51" s="81"/>
      <c r="O51" s="96">
        <v>1010000</v>
      </c>
      <c r="P51" s="81"/>
      <c r="Q51" s="96">
        <v>994560</v>
      </c>
      <c r="R51" s="81"/>
      <c r="S51" s="91">
        <f t="shared" si="1"/>
        <v>0</v>
      </c>
      <c r="T51" s="91">
        <f t="shared" si="2"/>
        <v>0</v>
      </c>
      <c r="U51" s="91">
        <f t="shared" si="3"/>
        <v>-15440</v>
      </c>
    </row>
    <row r="52" spans="1:21" s="90" customFormat="1" ht="14.25">
      <c r="A52" s="84" t="s">
        <v>235</v>
      </c>
      <c r="B52" s="86">
        <v>250</v>
      </c>
      <c r="C52" s="87" t="s">
        <v>230</v>
      </c>
      <c r="D52" s="87" t="s">
        <v>230</v>
      </c>
      <c r="E52" s="87" t="s">
        <v>230</v>
      </c>
      <c r="F52" s="87" t="s">
        <v>132</v>
      </c>
      <c r="G52" s="88">
        <f>SUM(G53:G60)</f>
        <v>3478513.36</v>
      </c>
      <c r="H52" s="88">
        <f t="shared" ref="H52:R52" si="11">SUM(H53:H60)</f>
        <v>605800</v>
      </c>
      <c r="I52" s="88">
        <f t="shared" si="11"/>
        <v>2272300</v>
      </c>
      <c r="J52" s="88">
        <f t="shared" si="11"/>
        <v>600413.36</v>
      </c>
      <c r="K52" s="88">
        <f t="shared" si="11"/>
        <v>3478513.36</v>
      </c>
      <c r="L52" s="88">
        <f t="shared" si="11"/>
        <v>430700</v>
      </c>
      <c r="M52" s="88">
        <f t="shared" si="11"/>
        <v>2272300</v>
      </c>
      <c r="N52" s="88">
        <f t="shared" si="11"/>
        <v>600413.36</v>
      </c>
      <c r="O52" s="88">
        <f t="shared" si="11"/>
        <v>3303413.36</v>
      </c>
      <c r="P52" s="88">
        <f t="shared" si="11"/>
        <v>430700</v>
      </c>
      <c r="Q52" s="88">
        <f t="shared" si="11"/>
        <v>2274700</v>
      </c>
      <c r="R52" s="88">
        <f t="shared" si="11"/>
        <v>600413.36</v>
      </c>
      <c r="S52" s="91">
        <f t="shared" si="1"/>
        <v>0</v>
      </c>
      <c r="T52" s="91">
        <f t="shared" si="2"/>
        <v>-175100</v>
      </c>
      <c r="U52" s="91">
        <f t="shared" si="3"/>
        <v>2400</v>
      </c>
    </row>
    <row r="53" spans="1:21" ht="15">
      <c r="A53" s="78" t="s">
        <v>138</v>
      </c>
      <c r="B53" s="79" t="s">
        <v>139</v>
      </c>
      <c r="C53" s="80" t="s">
        <v>224</v>
      </c>
      <c r="D53" s="80" t="s">
        <v>74</v>
      </c>
      <c r="E53" s="80" t="s">
        <v>104</v>
      </c>
      <c r="F53" s="80" t="s">
        <v>132</v>
      </c>
      <c r="G53" s="81">
        <v>160898.85999999999</v>
      </c>
      <c r="H53" s="81"/>
      <c r="I53" s="81"/>
      <c r="J53" s="81">
        <v>160898.85999999999</v>
      </c>
      <c r="K53" s="81">
        <v>160898.85999999999</v>
      </c>
      <c r="L53" s="81"/>
      <c r="M53" s="81"/>
      <c r="N53" s="81">
        <v>160898.85999999999</v>
      </c>
      <c r="O53" s="81">
        <v>160898.85999999999</v>
      </c>
      <c r="P53" s="81"/>
      <c r="Q53" s="81"/>
      <c r="R53" s="81">
        <v>160898.85999999999</v>
      </c>
      <c r="S53" s="91">
        <f t="shared" si="1"/>
        <v>0</v>
      </c>
      <c r="T53" s="91">
        <f t="shared" si="2"/>
        <v>0</v>
      </c>
      <c r="U53" s="91">
        <f t="shared" si="3"/>
        <v>0</v>
      </c>
    </row>
    <row r="54" spans="1:21" ht="15">
      <c r="A54" s="78" t="s">
        <v>133</v>
      </c>
      <c r="B54" s="79" t="s">
        <v>134</v>
      </c>
      <c r="C54" s="80" t="s">
        <v>135</v>
      </c>
      <c r="D54" s="80" t="s">
        <v>74</v>
      </c>
      <c r="E54" s="80" t="s">
        <v>131</v>
      </c>
      <c r="F54" s="80" t="s">
        <v>132</v>
      </c>
      <c r="G54" s="81">
        <v>234692</v>
      </c>
      <c r="H54" s="81"/>
      <c r="I54" s="81"/>
      <c r="J54" s="81">
        <v>234692</v>
      </c>
      <c r="K54" s="81">
        <v>234692</v>
      </c>
      <c r="L54" s="81"/>
      <c r="M54" s="81"/>
      <c r="N54" s="81">
        <v>234692</v>
      </c>
      <c r="O54" s="81">
        <v>234692</v>
      </c>
      <c r="P54" s="81"/>
      <c r="Q54" s="81"/>
      <c r="R54" s="81">
        <v>234692</v>
      </c>
      <c r="S54" s="91">
        <f t="shared" si="1"/>
        <v>0</v>
      </c>
      <c r="T54" s="91">
        <f t="shared" si="2"/>
        <v>0</v>
      </c>
      <c r="U54" s="91">
        <f t="shared" si="3"/>
        <v>0</v>
      </c>
    </row>
    <row r="55" spans="1:21" ht="15">
      <c r="A55" s="78" t="s">
        <v>136</v>
      </c>
      <c r="B55" s="79" t="s">
        <v>137</v>
      </c>
      <c r="C55" s="80" t="s">
        <v>135</v>
      </c>
      <c r="D55" s="80" t="s">
        <v>74</v>
      </c>
      <c r="E55" s="80" t="s">
        <v>131</v>
      </c>
      <c r="F55" s="80" t="s">
        <v>132</v>
      </c>
      <c r="G55" s="81">
        <v>199527</v>
      </c>
      <c r="H55" s="81"/>
      <c r="I55" s="81"/>
      <c r="J55" s="81">
        <v>199527</v>
      </c>
      <c r="K55" s="81">
        <v>199527</v>
      </c>
      <c r="L55" s="81"/>
      <c r="M55" s="81"/>
      <c r="N55" s="81">
        <v>199527</v>
      </c>
      <c r="O55" s="81">
        <v>199527</v>
      </c>
      <c r="P55" s="81"/>
      <c r="Q55" s="81"/>
      <c r="R55" s="81">
        <v>199527</v>
      </c>
      <c r="S55" s="91">
        <f t="shared" si="1"/>
        <v>0</v>
      </c>
      <c r="T55" s="91">
        <f t="shared" si="2"/>
        <v>0</v>
      </c>
      <c r="U55" s="91">
        <f t="shared" si="3"/>
        <v>0</v>
      </c>
    </row>
    <row r="56" spans="1:21" ht="15">
      <c r="A56" s="78" t="s">
        <v>138</v>
      </c>
      <c r="B56" s="79" t="s">
        <v>139</v>
      </c>
      <c r="C56" s="80" t="s">
        <v>140</v>
      </c>
      <c r="D56" s="80" t="s">
        <v>74</v>
      </c>
      <c r="E56" s="80" t="s">
        <v>131</v>
      </c>
      <c r="F56" s="80" t="s">
        <v>132</v>
      </c>
      <c r="G56" s="81">
        <v>5295.5</v>
      </c>
      <c r="H56" s="81"/>
      <c r="I56" s="81"/>
      <c r="J56" s="81">
        <v>5295.5</v>
      </c>
      <c r="K56" s="81">
        <v>5295.5</v>
      </c>
      <c r="L56" s="81"/>
      <c r="M56" s="81"/>
      <c r="N56" s="81">
        <v>5295.5</v>
      </c>
      <c r="O56" s="81">
        <v>5295.5</v>
      </c>
      <c r="P56" s="81"/>
      <c r="Q56" s="81"/>
      <c r="R56" s="81">
        <v>5295.5</v>
      </c>
      <c r="S56" s="91">
        <f t="shared" si="1"/>
        <v>0</v>
      </c>
      <c r="T56" s="91">
        <f t="shared" si="2"/>
        <v>0</v>
      </c>
      <c r="U56" s="91">
        <f t="shared" si="3"/>
        <v>0</v>
      </c>
    </row>
    <row r="57" spans="1:21" ht="15">
      <c r="A57" s="78" t="s">
        <v>133</v>
      </c>
      <c r="B57" s="79">
        <v>255</v>
      </c>
      <c r="C57" s="80" t="s">
        <v>135</v>
      </c>
      <c r="D57" s="80" t="s">
        <v>82</v>
      </c>
      <c r="E57" s="80" t="s">
        <v>131</v>
      </c>
      <c r="F57" s="80" t="s">
        <v>132</v>
      </c>
      <c r="G57" s="81">
        <v>240000</v>
      </c>
      <c r="H57" s="81">
        <v>240000</v>
      </c>
      <c r="I57" s="81"/>
      <c r="J57" s="81"/>
      <c r="K57" s="96">
        <v>240000</v>
      </c>
      <c r="L57" s="96">
        <v>200000</v>
      </c>
      <c r="M57" s="81"/>
      <c r="N57" s="81"/>
      <c r="O57" s="81">
        <v>200000</v>
      </c>
      <c r="P57" s="81">
        <v>200000</v>
      </c>
      <c r="Q57" s="81"/>
      <c r="R57" s="81"/>
      <c r="S57" s="91">
        <f t="shared" si="1"/>
        <v>0</v>
      </c>
      <c r="T57" s="91">
        <f t="shared" si="2"/>
        <v>-40000</v>
      </c>
      <c r="U57" s="91">
        <f t="shared" si="3"/>
        <v>0</v>
      </c>
    </row>
    <row r="58" spans="1:21" ht="15">
      <c r="A58" s="78" t="s">
        <v>136</v>
      </c>
      <c r="B58" s="79" t="s">
        <v>137</v>
      </c>
      <c r="C58" s="80" t="s">
        <v>135</v>
      </c>
      <c r="D58" s="80" t="s">
        <v>82</v>
      </c>
      <c r="E58" s="80" t="s">
        <v>131</v>
      </c>
      <c r="F58" s="80" t="s">
        <v>132</v>
      </c>
      <c r="G58" s="81">
        <v>365800</v>
      </c>
      <c r="H58" s="81">
        <v>365800</v>
      </c>
      <c r="I58" s="81"/>
      <c r="J58" s="81"/>
      <c r="K58" s="96">
        <v>365800</v>
      </c>
      <c r="L58" s="96">
        <v>230700</v>
      </c>
      <c r="M58" s="81"/>
      <c r="N58" s="81"/>
      <c r="O58" s="81">
        <v>230700</v>
      </c>
      <c r="P58" s="81">
        <v>230700</v>
      </c>
      <c r="Q58" s="81"/>
      <c r="R58" s="81"/>
      <c r="S58" s="91">
        <f t="shared" si="1"/>
        <v>0</v>
      </c>
      <c r="T58" s="91">
        <f t="shared" si="2"/>
        <v>-135100</v>
      </c>
      <c r="U58" s="91">
        <f t="shared" si="3"/>
        <v>0</v>
      </c>
    </row>
    <row r="59" spans="1:21" ht="15">
      <c r="A59" s="78" t="s">
        <v>141</v>
      </c>
      <c r="B59" s="79" t="s">
        <v>142</v>
      </c>
      <c r="C59" s="80" t="s">
        <v>118</v>
      </c>
      <c r="D59" s="80" t="s">
        <v>88</v>
      </c>
      <c r="E59" s="80" t="s">
        <v>104</v>
      </c>
      <c r="F59" s="80" t="s">
        <v>132</v>
      </c>
      <c r="G59" s="81">
        <v>2272300</v>
      </c>
      <c r="H59" s="81"/>
      <c r="I59" s="81">
        <v>2272300</v>
      </c>
      <c r="J59" s="81"/>
      <c r="K59" s="81">
        <v>2272300</v>
      </c>
      <c r="L59" s="81"/>
      <c r="M59" s="81">
        <v>2272300</v>
      </c>
      <c r="N59" s="81"/>
      <c r="O59" s="81">
        <v>2272300</v>
      </c>
      <c r="P59" s="81"/>
      <c r="Q59" s="81">
        <v>2272300</v>
      </c>
      <c r="R59" s="81"/>
      <c r="S59" s="91">
        <f t="shared" si="1"/>
        <v>0</v>
      </c>
      <c r="T59" s="91">
        <f t="shared" si="2"/>
        <v>0</v>
      </c>
      <c r="U59" s="91">
        <f t="shared" si="3"/>
        <v>0</v>
      </c>
    </row>
    <row r="60" spans="1:21" customFormat="1" ht="15">
      <c r="A60" s="78" t="s">
        <v>141</v>
      </c>
      <c r="B60" s="79" t="s">
        <v>142</v>
      </c>
      <c r="C60" s="80" t="s">
        <v>118</v>
      </c>
      <c r="D60" s="80" t="s">
        <v>216</v>
      </c>
      <c r="E60" s="80" t="s">
        <v>104</v>
      </c>
      <c r="F60" s="80" t="s">
        <v>132</v>
      </c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96">
        <v>2400</v>
      </c>
      <c r="R60" s="81"/>
      <c r="S60" s="91">
        <f t="shared" si="1"/>
        <v>0</v>
      </c>
      <c r="T60" s="91">
        <f t="shared" si="2"/>
        <v>0</v>
      </c>
      <c r="U60" s="91">
        <f t="shared" si="3"/>
        <v>2400</v>
      </c>
    </row>
    <row r="61" spans="1:21" s="90" customFormat="1" ht="14.25">
      <c r="A61" s="84" t="s">
        <v>185</v>
      </c>
      <c r="B61" s="86">
        <v>300</v>
      </c>
      <c r="C61" s="87" t="s">
        <v>230</v>
      </c>
      <c r="D61" s="87" t="s">
        <v>230</v>
      </c>
      <c r="E61" s="87" t="s">
        <v>230</v>
      </c>
      <c r="F61" s="87" t="s">
        <v>186</v>
      </c>
      <c r="G61" s="88">
        <f>G62+G65</f>
        <v>6062906.1600000001</v>
      </c>
      <c r="H61" s="88">
        <f t="shared" ref="H61:R61" si="12">H62+H65</f>
        <v>909593.84</v>
      </c>
      <c r="I61" s="88">
        <f t="shared" si="12"/>
        <v>3282000</v>
      </c>
      <c r="J61" s="88">
        <f t="shared" si="12"/>
        <v>1871312.3199999998</v>
      </c>
      <c r="K61" s="88">
        <f t="shared" si="12"/>
        <v>6062906.1600000001</v>
      </c>
      <c r="L61" s="88">
        <f t="shared" si="12"/>
        <v>909593.84</v>
      </c>
      <c r="M61" s="88">
        <f t="shared" si="12"/>
        <v>3282000</v>
      </c>
      <c r="N61" s="88">
        <f t="shared" si="12"/>
        <v>1992922.7999999998</v>
      </c>
      <c r="O61" s="88">
        <f t="shared" si="12"/>
        <v>5033312.32</v>
      </c>
      <c r="P61" s="88">
        <f t="shared" si="12"/>
        <v>0</v>
      </c>
      <c r="Q61" s="88">
        <f t="shared" si="12"/>
        <v>3036440</v>
      </c>
      <c r="R61" s="88">
        <f t="shared" si="12"/>
        <v>1751312.3199999998</v>
      </c>
      <c r="S61" s="91">
        <f t="shared" si="1"/>
        <v>0</v>
      </c>
      <c r="T61" s="91">
        <f t="shared" si="2"/>
        <v>121610.47999999952</v>
      </c>
      <c r="U61" s="91">
        <f t="shared" si="3"/>
        <v>-245560</v>
      </c>
    </row>
    <row r="62" spans="1:21" s="90" customFormat="1" ht="28.5">
      <c r="A62" s="84" t="s">
        <v>236</v>
      </c>
      <c r="B62" s="86">
        <v>310</v>
      </c>
      <c r="C62" s="87" t="s">
        <v>230</v>
      </c>
      <c r="D62" s="87" t="s">
        <v>230</v>
      </c>
      <c r="E62" s="87" t="s">
        <v>230</v>
      </c>
      <c r="F62" s="87" t="s">
        <v>144</v>
      </c>
      <c r="G62" s="88">
        <f>SUM(G63:G64)</f>
        <v>1009593.84</v>
      </c>
      <c r="H62" s="88">
        <f t="shared" ref="H62:R62" si="13">SUM(H63:H64)</f>
        <v>909593.84</v>
      </c>
      <c r="I62" s="88">
        <f t="shared" si="13"/>
        <v>0</v>
      </c>
      <c r="J62" s="88">
        <f t="shared" si="13"/>
        <v>100000</v>
      </c>
      <c r="K62" s="88">
        <f t="shared" si="13"/>
        <v>1009593.84</v>
      </c>
      <c r="L62" s="88">
        <f t="shared" si="13"/>
        <v>909593.84</v>
      </c>
      <c r="M62" s="88">
        <f t="shared" si="13"/>
        <v>0</v>
      </c>
      <c r="N62" s="88">
        <f t="shared" si="13"/>
        <v>221610.48</v>
      </c>
      <c r="O62" s="88">
        <f t="shared" si="13"/>
        <v>221610.48</v>
      </c>
      <c r="P62" s="88">
        <f t="shared" si="13"/>
        <v>0</v>
      </c>
      <c r="Q62" s="88">
        <f t="shared" si="13"/>
        <v>0</v>
      </c>
      <c r="R62" s="88">
        <f t="shared" si="13"/>
        <v>221610.48</v>
      </c>
      <c r="S62" s="91">
        <f t="shared" si="1"/>
        <v>0</v>
      </c>
      <c r="T62" s="91">
        <f t="shared" si="2"/>
        <v>121610.4800000001</v>
      </c>
      <c r="U62" s="91">
        <f t="shared" si="3"/>
        <v>0</v>
      </c>
    </row>
    <row r="63" spans="1:21" ht="15">
      <c r="A63" s="78" t="s">
        <v>143</v>
      </c>
      <c r="B63" s="79"/>
      <c r="C63" s="80" t="s">
        <v>111</v>
      </c>
      <c r="D63" s="97" t="s">
        <v>82</v>
      </c>
      <c r="E63" s="80" t="s">
        <v>104</v>
      </c>
      <c r="F63" s="80" t="s">
        <v>144</v>
      </c>
      <c r="G63" s="96">
        <v>909593.84</v>
      </c>
      <c r="H63" s="81">
        <v>909593.84</v>
      </c>
      <c r="I63" s="81"/>
      <c r="J63" s="81"/>
      <c r="K63" s="96">
        <v>909593.84</v>
      </c>
      <c r="L63" s="96">
        <v>909593.84</v>
      </c>
      <c r="M63" s="81"/>
      <c r="N63" s="81"/>
      <c r="O63" s="81"/>
      <c r="P63" s="81"/>
      <c r="Q63" s="81"/>
      <c r="R63" s="81"/>
      <c r="S63" s="91">
        <f t="shared" si="1"/>
        <v>0</v>
      </c>
      <c r="T63" s="91">
        <f t="shared" si="2"/>
        <v>0</v>
      </c>
      <c r="U63" s="91">
        <f t="shared" si="3"/>
        <v>0</v>
      </c>
    </row>
    <row r="64" spans="1:21" ht="15">
      <c r="A64" s="78" t="s">
        <v>143</v>
      </c>
      <c r="B64" s="79"/>
      <c r="C64" s="80" t="s">
        <v>111</v>
      </c>
      <c r="D64" s="80" t="s">
        <v>74</v>
      </c>
      <c r="E64" s="80" t="s">
        <v>104</v>
      </c>
      <c r="F64" s="80" t="s">
        <v>144</v>
      </c>
      <c r="G64" s="81">
        <v>100000</v>
      </c>
      <c r="H64" s="81"/>
      <c r="I64" s="81"/>
      <c r="J64" s="81">
        <v>100000</v>
      </c>
      <c r="K64" s="96">
        <v>100000</v>
      </c>
      <c r="L64" s="81"/>
      <c r="M64" s="81"/>
      <c r="N64" s="96">
        <v>221610.48</v>
      </c>
      <c r="O64" s="81">
        <v>221610.48</v>
      </c>
      <c r="P64" s="81"/>
      <c r="Q64" s="81"/>
      <c r="R64" s="81">
        <v>221610.48</v>
      </c>
      <c r="S64" s="91">
        <f t="shared" si="1"/>
        <v>0</v>
      </c>
      <c r="T64" s="91">
        <f t="shared" si="2"/>
        <v>121610.48000000001</v>
      </c>
      <c r="U64" s="91">
        <f t="shared" si="3"/>
        <v>0</v>
      </c>
    </row>
    <row r="65" spans="1:21" s="90" customFormat="1" ht="28.5">
      <c r="A65" s="84" t="s">
        <v>237</v>
      </c>
      <c r="B65" s="86">
        <v>320</v>
      </c>
      <c r="C65" s="87" t="s">
        <v>230</v>
      </c>
      <c r="D65" s="87" t="s">
        <v>230</v>
      </c>
      <c r="E65" s="87" t="s">
        <v>230</v>
      </c>
      <c r="F65" s="87" t="s">
        <v>118</v>
      </c>
      <c r="G65" s="88">
        <f>SUM(G66:G71)</f>
        <v>5053312.32</v>
      </c>
      <c r="H65" s="88">
        <f t="shared" ref="H65:R65" si="14">SUM(H66:H71)</f>
        <v>0</v>
      </c>
      <c r="I65" s="88">
        <f t="shared" si="14"/>
        <v>3282000</v>
      </c>
      <c r="J65" s="88">
        <f t="shared" si="14"/>
        <v>1771312.3199999998</v>
      </c>
      <c r="K65" s="88">
        <f t="shared" si="14"/>
        <v>5053312.32</v>
      </c>
      <c r="L65" s="88">
        <f t="shared" si="14"/>
        <v>0</v>
      </c>
      <c r="M65" s="88">
        <f t="shared" si="14"/>
        <v>3282000</v>
      </c>
      <c r="N65" s="88">
        <f t="shared" si="14"/>
        <v>1771312.3199999998</v>
      </c>
      <c r="O65" s="88">
        <f t="shared" si="14"/>
        <v>4811701.84</v>
      </c>
      <c r="P65" s="88">
        <f t="shared" si="14"/>
        <v>0</v>
      </c>
      <c r="Q65" s="88">
        <f t="shared" si="14"/>
        <v>3036440</v>
      </c>
      <c r="R65" s="88">
        <f t="shared" si="14"/>
        <v>1529701.8399999999</v>
      </c>
      <c r="S65" s="91">
        <f t="shared" si="1"/>
        <v>0</v>
      </c>
      <c r="T65" s="91">
        <f t="shared" si="2"/>
        <v>0</v>
      </c>
      <c r="U65" s="91">
        <f t="shared" si="3"/>
        <v>-245560</v>
      </c>
    </row>
    <row r="66" spans="1:21" ht="15">
      <c r="A66" s="78" t="s">
        <v>146</v>
      </c>
      <c r="B66" s="79"/>
      <c r="C66" s="80" t="s">
        <v>111</v>
      </c>
      <c r="D66" s="80" t="s">
        <v>74</v>
      </c>
      <c r="E66" s="80" t="s">
        <v>124</v>
      </c>
      <c r="F66" s="80" t="s">
        <v>118</v>
      </c>
      <c r="G66" s="81">
        <v>988312.32</v>
      </c>
      <c r="H66" s="81"/>
      <c r="I66" s="81"/>
      <c r="J66" s="81">
        <v>988312.32</v>
      </c>
      <c r="K66" s="81">
        <v>988312.32</v>
      </c>
      <c r="L66" s="81"/>
      <c r="M66" s="81"/>
      <c r="N66" s="81">
        <v>988312.32</v>
      </c>
      <c r="O66" s="81">
        <v>946701.84</v>
      </c>
      <c r="P66" s="81"/>
      <c r="Q66" s="81"/>
      <c r="R66" s="81">
        <v>946701.84</v>
      </c>
      <c r="S66" s="91">
        <f t="shared" si="1"/>
        <v>0</v>
      </c>
      <c r="T66" s="91">
        <f t="shared" si="2"/>
        <v>0</v>
      </c>
      <c r="U66" s="91">
        <f t="shared" si="3"/>
        <v>0</v>
      </c>
    </row>
    <row r="67" spans="1:21" ht="15">
      <c r="A67" s="78" t="s">
        <v>146</v>
      </c>
      <c r="B67" s="85"/>
      <c r="C67" s="80" t="s">
        <v>111</v>
      </c>
      <c r="D67" s="80" t="s">
        <v>87</v>
      </c>
      <c r="E67" s="80" t="s">
        <v>124</v>
      </c>
      <c r="F67" s="80" t="s">
        <v>118</v>
      </c>
      <c r="G67" s="81">
        <v>672000</v>
      </c>
      <c r="H67" s="81"/>
      <c r="I67" s="81">
        <v>672000</v>
      </c>
      <c r="J67" s="81"/>
      <c r="K67" s="81">
        <v>672000</v>
      </c>
      <c r="L67" s="81"/>
      <c r="M67" s="81">
        <v>672000</v>
      </c>
      <c r="N67" s="81"/>
      <c r="O67" s="96">
        <v>672000</v>
      </c>
      <c r="P67" s="81"/>
      <c r="Q67" s="96">
        <v>700000</v>
      </c>
      <c r="R67" s="81"/>
      <c r="S67" s="91">
        <f t="shared" si="1"/>
        <v>0</v>
      </c>
      <c r="T67" s="91">
        <f t="shared" si="2"/>
        <v>0</v>
      </c>
      <c r="U67" s="91">
        <f t="shared" si="3"/>
        <v>28000</v>
      </c>
    </row>
    <row r="68" spans="1:21" ht="15">
      <c r="A68" s="78" t="s">
        <v>146</v>
      </c>
      <c r="B68" s="79"/>
      <c r="C68" s="80" t="s">
        <v>111</v>
      </c>
      <c r="D68" s="80" t="s">
        <v>86</v>
      </c>
      <c r="E68" s="80" t="s">
        <v>124</v>
      </c>
      <c r="F68" s="80" t="s">
        <v>118</v>
      </c>
      <c r="G68" s="81">
        <v>2610000</v>
      </c>
      <c r="H68" s="81"/>
      <c r="I68" s="81">
        <v>2610000</v>
      </c>
      <c r="J68" s="81"/>
      <c r="K68" s="81">
        <v>2610000</v>
      </c>
      <c r="L68" s="81"/>
      <c r="M68" s="81">
        <v>2610000</v>
      </c>
      <c r="N68" s="81"/>
      <c r="O68" s="96">
        <v>2610000</v>
      </c>
      <c r="P68" s="81"/>
      <c r="Q68" s="96">
        <v>2176440</v>
      </c>
      <c r="R68" s="81"/>
      <c r="S68" s="91">
        <f t="shared" si="1"/>
        <v>0</v>
      </c>
      <c r="T68" s="91">
        <f t="shared" si="2"/>
        <v>0</v>
      </c>
      <c r="U68" s="91">
        <f t="shared" si="3"/>
        <v>-433560</v>
      </c>
    </row>
    <row r="69" spans="1:21" customFormat="1" ht="15">
      <c r="A69" s="78" t="s">
        <v>146</v>
      </c>
      <c r="B69" s="79"/>
      <c r="C69" s="80" t="s">
        <v>111</v>
      </c>
      <c r="D69" s="80" t="s">
        <v>90</v>
      </c>
      <c r="E69" s="80" t="s">
        <v>124</v>
      </c>
      <c r="F69" s="80" t="s">
        <v>118</v>
      </c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96">
        <v>160000</v>
      </c>
      <c r="R69" s="81"/>
      <c r="S69" s="91">
        <f t="shared" si="1"/>
        <v>0</v>
      </c>
      <c r="T69" s="91">
        <f t="shared" si="2"/>
        <v>0</v>
      </c>
      <c r="U69" s="91">
        <f t="shared" si="3"/>
        <v>160000</v>
      </c>
    </row>
    <row r="70" spans="1:21" ht="15">
      <c r="A70" s="78" t="s">
        <v>145</v>
      </c>
      <c r="B70" s="79"/>
      <c r="C70" s="80" t="s">
        <v>111</v>
      </c>
      <c r="D70" s="80" t="s">
        <v>74</v>
      </c>
      <c r="E70" s="80" t="s">
        <v>125</v>
      </c>
      <c r="F70" s="80" t="s">
        <v>118</v>
      </c>
      <c r="G70" s="81">
        <v>220000</v>
      </c>
      <c r="H70" s="81"/>
      <c r="I70" s="81"/>
      <c r="J70" s="81">
        <v>220000</v>
      </c>
      <c r="K70" s="81">
        <v>220000</v>
      </c>
      <c r="L70" s="81"/>
      <c r="M70" s="81"/>
      <c r="N70" s="81">
        <v>220000</v>
      </c>
      <c r="O70" s="81">
        <v>220000</v>
      </c>
      <c r="P70" s="81"/>
      <c r="Q70" s="81"/>
      <c r="R70" s="81">
        <v>220000</v>
      </c>
      <c r="S70" s="91">
        <f t="shared" si="1"/>
        <v>0</v>
      </c>
      <c r="T70" s="91">
        <f t="shared" si="2"/>
        <v>0</v>
      </c>
      <c r="U70" s="91">
        <f t="shared" si="3"/>
        <v>0</v>
      </c>
    </row>
    <row r="71" spans="1:21" ht="15">
      <c r="A71" s="78" t="s">
        <v>145</v>
      </c>
      <c r="B71" s="79"/>
      <c r="C71" s="80" t="s">
        <v>111</v>
      </c>
      <c r="D71" s="80" t="s">
        <v>74</v>
      </c>
      <c r="E71" s="80" t="s">
        <v>104</v>
      </c>
      <c r="F71" s="80" t="s">
        <v>118</v>
      </c>
      <c r="G71" s="81">
        <v>563000</v>
      </c>
      <c r="H71" s="81"/>
      <c r="I71" s="81"/>
      <c r="J71" s="81">
        <v>563000</v>
      </c>
      <c r="K71" s="81">
        <v>563000</v>
      </c>
      <c r="L71" s="81"/>
      <c r="M71" s="81"/>
      <c r="N71" s="81">
        <v>563000</v>
      </c>
      <c r="O71" s="81">
        <v>363000</v>
      </c>
      <c r="P71" s="81"/>
      <c r="Q71" s="81"/>
      <c r="R71" s="81">
        <v>363000</v>
      </c>
      <c r="S71" s="91">
        <f t="shared" ref="S71:S81" si="15">J71+I71+H71-G71</f>
        <v>0</v>
      </c>
      <c r="T71" s="91">
        <f t="shared" ref="T71:T81" si="16">N71+M71+L71-K71</f>
        <v>0</v>
      </c>
      <c r="U71" s="91">
        <f t="shared" ref="U71:U81" si="17">R71+Q71+P71-O71</f>
        <v>0</v>
      </c>
    </row>
    <row r="72" spans="1:21" s="90" customFormat="1" ht="28.5">
      <c r="A72" s="84" t="s">
        <v>189</v>
      </c>
      <c r="B72" s="86">
        <v>400</v>
      </c>
      <c r="C72" s="87"/>
      <c r="D72" s="87"/>
      <c r="E72" s="87"/>
      <c r="F72" s="87"/>
      <c r="G72" s="88">
        <f>G73+G74</f>
        <v>51501679.970000006</v>
      </c>
      <c r="H72" s="88">
        <f t="shared" ref="H72:R72" si="18">H73+H74</f>
        <v>33411351.370000001</v>
      </c>
      <c r="I72" s="88">
        <f t="shared" si="18"/>
        <v>12317300</v>
      </c>
      <c r="J72" s="88">
        <f t="shared" si="18"/>
        <v>5773028.5999999996</v>
      </c>
      <c r="K72" s="88">
        <f t="shared" si="18"/>
        <v>51501679.970000006</v>
      </c>
      <c r="L72" s="88">
        <f t="shared" si="18"/>
        <v>31134651.370000001</v>
      </c>
      <c r="M72" s="88">
        <f t="shared" si="18"/>
        <v>12317300</v>
      </c>
      <c r="N72" s="88">
        <f t="shared" si="18"/>
        <v>5784028.5999999996</v>
      </c>
      <c r="O72" s="88">
        <f t="shared" si="18"/>
        <v>42561818.119999997</v>
      </c>
      <c r="P72" s="88">
        <f t="shared" si="18"/>
        <v>29582100</v>
      </c>
      <c r="Q72" s="88">
        <f t="shared" si="18"/>
        <v>11735700</v>
      </c>
      <c r="R72" s="88">
        <f t="shared" si="18"/>
        <v>5542418.1199999992</v>
      </c>
      <c r="S72" s="91">
        <f t="shared" si="15"/>
        <v>0</v>
      </c>
      <c r="T72" s="91">
        <f t="shared" si="16"/>
        <v>-2265700.0000000075</v>
      </c>
      <c r="U72" s="91">
        <f t="shared" si="17"/>
        <v>4298400</v>
      </c>
    </row>
    <row r="73" spans="1:21" s="90" customFormat="1" ht="28.5">
      <c r="A73" s="84" t="s">
        <v>188</v>
      </c>
      <c r="B73" s="86">
        <v>410</v>
      </c>
      <c r="C73" s="87"/>
      <c r="D73" s="87"/>
      <c r="E73" s="87"/>
      <c r="F73" s="87"/>
      <c r="G73" s="88">
        <f t="shared" ref="G73:R73" si="19">G52+G49+G31+G26</f>
        <v>34264728.450000003</v>
      </c>
      <c r="H73" s="88">
        <f t="shared" si="19"/>
        <v>27962230.09</v>
      </c>
      <c r="I73" s="88">
        <f t="shared" si="19"/>
        <v>4155300</v>
      </c>
      <c r="J73" s="88">
        <f t="shared" si="19"/>
        <v>2147198.36</v>
      </c>
      <c r="K73" s="88">
        <f t="shared" si="19"/>
        <v>34264728.450000003</v>
      </c>
      <c r="L73" s="88">
        <f t="shared" si="19"/>
        <v>25685530.09</v>
      </c>
      <c r="M73" s="88">
        <f t="shared" si="19"/>
        <v>4155300</v>
      </c>
      <c r="N73" s="88">
        <f t="shared" si="19"/>
        <v>2147198.36</v>
      </c>
      <c r="O73" s="88">
        <f t="shared" si="19"/>
        <v>31988028.449999999</v>
      </c>
      <c r="P73" s="88">
        <f t="shared" si="19"/>
        <v>25685530.09</v>
      </c>
      <c r="Q73" s="88">
        <f t="shared" si="19"/>
        <v>3819260</v>
      </c>
      <c r="R73" s="88">
        <f t="shared" si="19"/>
        <v>2147198.36</v>
      </c>
      <c r="S73" s="91">
        <f t="shared" si="15"/>
        <v>0</v>
      </c>
      <c r="T73" s="91">
        <f t="shared" si="16"/>
        <v>-2276700.0000000037</v>
      </c>
      <c r="U73" s="91">
        <f t="shared" si="17"/>
        <v>-336040</v>
      </c>
    </row>
    <row r="74" spans="1:21" s="90" customFormat="1" ht="28.5">
      <c r="A74" s="84" t="s">
        <v>229</v>
      </c>
      <c r="B74" s="86">
        <v>420</v>
      </c>
      <c r="C74" s="87"/>
      <c r="D74" s="87"/>
      <c r="E74" s="87"/>
      <c r="F74" s="87"/>
      <c r="G74" s="88">
        <f>G61+G35</f>
        <v>17236951.520000003</v>
      </c>
      <c r="H74" s="88">
        <f t="shared" ref="H74:R74" si="20">H61+H35</f>
        <v>5449121.2800000003</v>
      </c>
      <c r="I74" s="88">
        <f t="shared" si="20"/>
        <v>8162000</v>
      </c>
      <c r="J74" s="88">
        <f t="shared" si="20"/>
        <v>3625830.2399999998</v>
      </c>
      <c r="K74" s="88">
        <f t="shared" si="20"/>
        <v>17236951.520000003</v>
      </c>
      <c r="L74" s="88">
        <f t="shared" si="20"/>
        <v>5449121.2800000003</v>
      </c>
      <c r="M74" s="88">
        <f t="shared" si="20"/>
        <v>8162000</v>
      </c>
      <c r="N74" s="88">
        <f t="shared" si="20"/>
        <v>3636830.2399999998</v>
      </c>
      <c r="O74" s="88">
        <f t="shared" si="20"/>
        <v>10573789.67</v>
      </c>
      <c r="P74" s="88">
        <f t="shared" si="20"/>
        <v>3896569.91</v>
      </c>
      <c r="Q74" s="88">
        <f t="shared" si="20"/>
        <v>7916440</v>
      </c>
      <c r="R74" s="88">
        <f t="shared" si="20"/>
        <v>3395219.76</v>
      </c>
      <c r="S74" s="91">
        <f t="shared" si="15"/>
        <v>0</v>
      </c>
      <c r="T74" s="91">
        <f t="shared" si="16"/>
        <v>10999.999999996275</v>
      </c>
      <c r="U74" s="91">
        <f t="shared" si="17"/>
        <v>4634440</v>
      </c>
    </row>
    <row r="75" spans="1:21" s="90" customFormat="1" ht="14.25">
      <c r="A75" s="84" t="s">
        <v>147</v>
      </c>
      <c r="B75" s="86">
        <v>500</v>
      </c>
      <c r="C75" s="87" t="s">
        <v>149</v>
      </c>
      <c r="D75" s="87" t="s">
        <v>230</v>
      </c>
      <c r="E75" s="87" t="s">
        <v>230</v>
      </c>
      <c r="F75" s="87" t="s">
        <v>89</v>
      </c>
      <c r="G75" s="88">
        <v>2820006.25</v>
      </c>
      <c r="H75" s="88">
        <v>1752551.37</v>
      </c>
      <c r="I75" s="88">
        <v>1025844.4</v>
      </c>
      <c r="J75" s="88">
        <v>41610.480000000003</v>
      </c>
      <c r="K75" s="88"/>
      <c r="L75" s="88"/>
      <c r="M75" s="88"/>
      <c r="N75" s="88"/>
      <c r="O75" s="88"/>
      <c r="P75" s="88"/>
      <c r="Q75" s="88"/>
      <c r="R75" s="88"/>
      <c r="S75" s="91">
        <f t="shared" si="15"/>
        <v>0</v>
      </c>
      <c r="T75" s="91">
        <f t="shared" si="16"/>
        <v>0</v>
      </c>
      <c r="U75" s="91">
        <f t="shared" si="17"/>
        <v>0</v>
      </c>
    </row>
    <row r="76" spans="1:21" ht="15">
      <c r="A76" s="85" t="s">
        <v>147</v>
      </c>
      <c r="B76" s="79" t="s">
        <v>148</v>
      </c>
      <c r="C76" s="80" t="s">
        <v>149</v>
      </c>
      <c r="D76" s="80" t="s">
        <v>74</v>
      </c>
      <c r="E76" s="80" t="s">
        <v>75</v>
      </c>
      <c r="F76" s="80" t="s">
        <v>89</v>
      </c>
      <c r="G76" s="81">
        <v>41610.480000000003</v>
      </c>
      <c r="H76" s="81"/>
      <c r="I76" s="81"/>
      <c r="J76" s="81">
        <v>41610.480000000003</v>
      </c>
      <c r="K76" s="81"/>
      <c r="L76" s="81"/>
      <c r="M76" s="81"/>
      <c r="N76" s="81"/>
      <c r="O76" s="81"/>
      <c r="P76" s="81"/>
      <c r="Q76" s="81"/>
      <c r="R76" s="81"/>
      <c r="S76" s="91">
        <f t="shared" si="15"/>
        <v>0</v>
      </c>
      <c r="T76" s="91">
        <f t="shared" si="16"/>
        <v>0</v>
      </c>
      <c r="U76" s="91">
        <f t="shared" si="17"/>
        <v>0</v>
      </c>
    </row>
    <row r="77" spans="1:21" ht="15">
      <c r="A77" s="85" t="s">
        <v>147</v>
      </c>
      <c r="B77" s="79" t="s">
        <v>148</v>
      </c>
      <c r="C77" s="80" t="s">
        <v>149</v>
      </c>
      <c r="D77" s="80" t="s">
        <v>91</v>
      </c>
      <c r="E77" s="80" t="s">
        <v>75</v>
      </c>
      <c r="F77" s="80" t="s">
        <v>89</v>
      </c>
      <c r="G77" s="81">
        <v>9600</v>
      </c>
      <c r="H77" s="81"/>
      <c r="I77" s="81">
        <v>9600</v>
      </c>
      <c r="J77" s="81"/>
      <c r="K77" s="81"/>
      <c r="L77" s="81"/>
      <c r="M77" s="81"/>
      <c r="N77" s="81"/>
      <c r="O77" s="81"/>
      <c r="P77" s="81"/>
      <c r="Q77" s="81"/>
      <c r="R77" s="81"/>
      <c r="S77" s="91">
        <f t="shared" si="15"/>
        <v>0</v>
      </c>
      <c r="T77" s="91">
        <f t="shared" si="16"/>
        <v>0</v>
      </c>
      <c r="U77" s="91">
        <f t="shared" si="17"/>
        <v>0</v>
      </c>
    </row>
    <row r="78" spans="1:21" ht="15">
      <c r="A78" s="85" t="s">
        <v>147</v>
      </c>
      <c r="B78" s="79" t="s">
        <v>148</v>
      </c>
      <c r="C78" s="80" t="s">
        <v>149</v>
      </c>
      <c r="D78" s="80" t="s">
        <v>90</v>
      </c>
      <c r="E78" s="80" t="s">
        <v>75</v>
      </c>
      <c r="F78" s="80" t="s">
        <v>89</v>
      </c>
      <c r="G78" s="81">
        <v>468139.97</v>
      </c>
      <c r="H78" s="81"/>
      <c r="I78" s="81">
        <v>468139.97</v>
      </c>
      <c r="J78" s="81"/>
      <c r="K78" s="81"/>
      <c r="L78" s="81"/>
      <c r="M78" s="81"/>
      <c r="N78" s="81"/>
      <c r="O78" s="81"/>
      <c r="P78" s="81"/>
      <c r="Q78" s="81"/>
      <c r="R78" s="81"/>
      <c r="S78" s="91">
        <f t="shared" si="15"/>
        <v>0</v>
      </c>
      <c r="T78" s="91">
        <f t="shared" si="16"/>
        <v>0</v>
      </c>
      <c r="U78" s="91">
        <f t="shared" si="17"/>
        <v>0</v>
      </c>
    </row>
    <row r="79" spans="1:21" ht="15">
      <c r="A79" s="85" t="s">
        <v>147</v>
      </c>
      <c r="B79" s="79" t="s">
        <v>148</v>
      </c>
      <c r="C79" s="80" t="s">
        <v>149</v>
      </c>
      <c r="D79" s="80" t="s">
        <v>92</v>
      </c>
      <c r="E79" s="80" t="s">
        <v>75</v>
      </c>
      <c r="F79" s="80" t="s">
        <v>89</v>
      </c>
      <c r="G79" s="81">
        <v>548104.43000000005</v>
      </c>
      <c r="H79" s="81"/>
      <c r="I79" s="81">
        <v>548104.43000000005</v>
      </c>
      <c r="J79" s="81"/>
      <c r="K79" s="81"/>
      <c r="L79" s="81"/>
      <c r="M79" s="81"/>
      <c r="N79" s="81"/>
      <c r="O79" s="81"/>
      <c r="P79" s="81"/>
      <c r="Q79" s="81"/>
      <c r="R79" s="81"/>
      <c r="S79" s="91">
        <f t="shared" si="15"/>
        <v>0</v>
      </c>
      <c r="T79" s="91">
        <f t="shared" si="16"/>
        <v>0</v>
      </c>
      <c r="U79" s="91">
        <f t="shared" si="17"/>
        <v>0</v>
      </c>
    </row>
    <row r="80" spans="1:21" ht="15">
      <c r="A80" s="85" t="s">
        <v>147</v>
      </c>
      <c r="B80" s="79" t="s">
        <v>148</v>
      </c>
      <c r="C80" s="80" t="s">
        <v>149</v>
      </c>
      <c r="D80" s="80" t="s">
        <v>101</v>
      </c>
      <c r="E80" s="80" t="s">
        <v>75</v>
      </c>
      <c r="F80" s="80" t="s">
        <v>89</v>
      </c>
      <c r="G80" s="81">
        <v>1752551.37</v>
      </c>
      <c r="H80" s="81">
        <v>1752551.37</v>
      </c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91">
        <f t="shared" si="15"/>
        <v>0</v>
      </c>
      <c r="T80" s="91">
        <f t="shared" si="16"/>
        <v>0</v>
      </c>
      <c r="U80" s="91">
        <f t="shared" si="17"/>
        <v>0</v>
      </c>
    </row>
    <row r="81" spans="1:21" s="92" customFormat="1" ht="14.25">
      <c r="A81" s="82" t="s">
        <v>150</v>
      </c>
      <c r="B81" s="86" t="s">
        <v>151</v>
      </c>
      <c r="C81" s="87" t="s">
        <v>149</v>
      </c>
      <c r="D81" s="87" t="s">
        <v>230</v>
      </c>
      <c r="E81" s="87" t="s">
        <v>230</v>
      </c>
      <c r="F81" s="87" t="s">
        <v>89</v>
      </c>
      <c r="G81" s="89">
        <v>0</v>
      </c>
      <c r="H81" s="89">
        <v>0</v>
      </c>
      <c r="I81" s="89">
        <v>0</v>
      </c>
      <c r="J81" s="89">
        <v>0</v>
      </c>
      <c r="K81" s="89">
        <v>0</v>
      </c>
      <c r="L81" s="89">
        <v>0</v>
      </c>
      <c r="M81" s="89">
        <v>0</v>
      </c>
      <c r="N81" s="89">
        <v>0</v>
      </c>
      <c r="O81" s="89">
        <v>0</v>
      </c>
      <c r="P81" s="89">
        <v>0</v>
      </c>
      <c r="Q81" s="89">
        <v>0</v>
      </c>
      <c r="R81" s="89">
        <v>0</v>
      </c>
      <c r="S81" s="91">
        <f t="shared" si="15"/>
        <v>0</v>
      </c>
      <c r="T81" s="91">
        <f t="shared" si="16"/>
        <v>0</v>
      </c>
      <c r="U81" s="91">
        <f t="shared" si="17"/>
        <v>0</v>
      </c>
    </row>
    <row r="82" spans="1:21" ht="10.15" customHeight="1"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R82" s="71"/>
    </row>
    <row r="83" spans="1:21" ht="10.15" customHeight="1"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R83" s="71"/>
    </row>
    <row r="84" spans="1:21" ht="12.75">
      <c r="B84" s="71"/>
      <c r="C84" s="71"/>
      <c r="D84" s="71"/>
      <c r="E84" s="71"/>
      <c r="F84" s="94" t="s">
        <v>240</v>
      </c>
      <c r="G84" s="93">
        <f t="shared" ref="G84:R84" si="21">G72-G9-G75</f>
        <v>-10999.999999992549</v>
      </c>
      <c r="H84" s="93">
        <f t="shared" si="21"/>
        <v>0</v>
      </c>
      <c r="I84" s="93">
        <f t="shared" si="21"/>
        <v>0</v>
      </c>
      <c r="J84" s="93">
        <f t="shared" si="21"/>
        <v>-11000.000000000487</v>
      </c>
      <c r="K84" s="93">
        <f t="shared" si="21"/>
        <v>2809006.2500000075</v>
      </c>
      <c r="L84" s="93">
        <f t="shared" si="21"/>
        <v>1752551.370000001</v>
      </c>
      <c r="M84" s="93">
        <f t="shared" si="21"/>
        <v>0</v>
      </c>
      <c r="N84" s="93">
        <f t="shared" si="21"/>
        <v>41610.479999999516</v>
      </c>
      <c r="O84" s="93">
        <f t="shared" si="21"/>
        <v>-4880000</v>
      </c>
      <c r="P84" s="93">
        <f t="shared" si="21"/>
        <v>200000</v>
      </c>
      <c r="Q84" s="93">
        <f t="shared" si="21"/>
        <v>2400</v>
      </c>
      <c r="R84" s="93">
        <f t="shared" si="21"/>
        <v>-200000.00000000093</v>
      </c>
    </row>
    <row r="85" spans="1:21" ht="10.15" customHeight="1">
      <c r="B85" s="72"/>
      <c r="C85" s="72"/>
      <c r="D85" s="72"/>
      <c r="E85" s="72"/>
      <c r="F85" s="72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5"/>
      <c r="R85" s="73"/>
    </row>
    <row r="86" spans="1:21" ht="10.15" customHeight="1">
      <c r="B86" s="71"/>
      <c r="C86" s="71"/>
      <c r="D86" s="71"/>
      <c r="E86" s="71"/>
      <c r="F86" s="71"/>
      <c r="G86" s="98"/>
      <c r="H86" s="71"/>
      <c r="I86" s="71"/>
      <c r="J86" s="71"/>
      <c r="K86" s="71"/>
      <c r="L86" s="71"/>
      <c r="M86" s="71"/>
      <c r="N86" s="71"/>
      <c r="O86" s="71"/>
      <c r="P86" s="71"/>
      <c r="R86" s="71"/>
    </row>
    <row r="87" spans="1:21" ht="10.15" customHeight="1"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1"/>
      <c r="N87" s="71"/>
      <c r="O87" s="71"/>
      <c r="P87" s="71"/>
      <c r="R87" s="71"/>
    </row>
    <row r="88" spans="1:21" ht="10.15" customHeight="1"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R88" s="71"/>
    </row>
    <row r="89" spans="1:21" ht="10.15" customHeight="1"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R89" s="71"/>
    </row>
    <row r="90" spans="1:21" ht="10.15" customHeight="1"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R90" s="71"/>
    </row>
    <row r="92" spans="1:21" ht="10.15" customHeight="1">
      <c r="A92" s="77"/>
    </row>
  </sheetData>
  <autoFilter ref="A8:R81"/>
  <mergeCells count="20">
    <mergeCell ref="E4:E7"/>
    <mergeCell ref="M6:M7"/>
    <mergeCell ref="F4:F7"/>
    <mergeCell ref="G4:R4"/>
    <mergeCell ref="P5:R5"/>
    <mergeCell ref="P6:P7"/>
    <mergeCell ref="Q6:Q7"/>
    <mergeCell ref="B4:B7"/>
    <mergeCell ref="A2:R2"/>
    <mergeCell ref="A4:A7"/>
    <mergeCell ref="K5:K7"/>
    <mergeCell ref="L5:N5"/>
    <mergeCell ref="L6:L7"/>
    <mergeCell ref="C4:C7"/>
    <mergeCell ref="O5:O7"/>
    <mergeCell ref="H6:H7"/>
    <mergeCell ref="I6:I7"/>
    <mergeCell ref="G5:G7"/>
    <mergeCell ref="H5:J5"/>
    <mergeCell ref="D4:D7"/>
  </mergeCells>
  <phoneticPr fontId="15" type="noConversion"/>
  <conditionalFormatting sqref="S9:U81">
    <cfRule type="cellIs" dxfId="0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" footer="0"/>
  <pageSetup paperSize="9" scale="42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I54"/>
  <sheetViews>
    <sheetView workbookViewId="0">
      <selection activeCell="BI11" sqref="A1:BI11"/>
    </sheetView>
  </sheetViews>
  <sheetFormatPr defaultRowHeight="10.15" customHeight="1"/>
  <cols>
    <col min="1" max="50" width="0.42578125" customWidth="1"/>
    <col min="51" max="51" width="7.28515625" customWidth="1"/>
    <col min="52" max="52" width="8.7109375" customWidth="1"/>
    <col min="53" max="53" width="11" customWidth="1"/>
    <col min="54" max="54" width="14.28515625" customWidth="1"/>
    <col min="55" max="55" width="14" customWidth="1"/>
    <col min="56" max="56" width="14.140625" customWidth="1"/>
    <col min="57" max="57" width="12.7109375" customWidth="1"/>
    <col min="58" max="58" width="13.85546875" customWidth="1"/>
    <col min="59" max="61" width="10.7109375" customWidth="1"/>
  </cols>
  <sheetData>
    <row r="1" spans="1:165" ht="10.15" customHeight="1">
      <c r="BI1" s="3" t="s">
        <v>152</v>
      </c>
    </row>
    <row r="2" spans="1:165" ht="10.15" customHeight="1">
      <c r="A2" s="169" t="s">
        <v>243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</row>
    <row r="3" spans="1:165" ht="12.75"/>
    <row r="4" spans="1:165" ht="10.15" customHeight="1">
      <c r="A4" s="176" t="s">
        <v>39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8"/>
      <c r="AY4" s="171" t="s">
        <v>57</v>
      </c>
      <c r="AZ4" s="171" t="s">
        <v>153</v>
      </c>
      <c r="BA4" s="170" t="s">
        <v>154</v>
      </c>
      <c r="BB4" s="170"/>
      <c r="BC4" s="170"/>
      <c r="BD4" s="170"/>
      <c r="BE4" s="170"/>
      <c r="BF4" s="170"/>
      <c r="BG4" s="170"/>
      <c r="BH4" s="170"/>
      <c r="BI4" s="170"/>
    </row>
    <row r="5" spans="1:165" ht="10.15" customHeight="1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8"/>
      <c r="AY5" s="172"/>
      <c r="AZ5" s="172"/>
      <c r="BA5" s="170" t="s">
        <v>155</v>
      </c>
      <c r="BB5" s="170"/>
      <c r="BC5" s="170"/>
      <c r="BD5" s="170" t="s">
        <v>64</v>
      </c>
      <c r="BE5" s="170"/>
      <c r="BF5" s="170"/>
      <c r="BG5" s="170"/>
      <c r="BH5" s="170"/>
      <c r="BI5" s="170"/>
    </row>
    <row r="6" spans="1:165" ht="53.45" customHeight="1">
      <c r="A6" s="176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8"/>
      <c r="AY6" s="172"/>
      <c r="AZ6" s="172"/>
      <c r="BA6" s="170"/>
      <c r="BB6" s="170"/>
      <c r="BC6" s="170"/>
      <c r="BD6" s="170" t="s">
        <v>156</v>
      </c>
      <c r="BE6" s="170"/>
      <c r="BF6" s="170"/>
      <c r="BG6" s="170" t="s">
        <v>157</v>
      </c>
      <c r="BH6" s="170"/>
      <c r="BI6" s="170"/>
    </row>
    <row r="7" spans="1:165" ht="43.15" customHeight="1">
      <c r="A7" s="176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8"/>
      <c r="AY7" s="173"/>
      <c r="AZ7" s="173"/>
      <c r="BA7" s="1" t="s">
        <v>158</v>
      </c>
      <c r="BB7" s="1" t="s">
        <v>159</v>
      </c>
      <c r="BC7" s="1" t="s">
        <v>160</v>
      </c>
      <c r="BD7" s="1" t="s">
        <v>158</v>
      </c>
      <c r="BE7" s="1" t="s">
        <v>159</v>
      </c>
      <c r="BF7" s="1" t="s">
        <v>160</v>
      </c>
      <c r="BG7" s="1" t="s">
        <v>158</v>
      </c>
      <c r="BH7" s="1" t="s">
        <v>159</v>
      </c>
      <c r="BI7" s="1" t="s">
        <v>160</v>
      </c>
    </row>
    <row r="8" spans="1:165" ht="10.15" customHeight="1">
      <c r="A8" s="176">
        <v>1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8"/>
      <c r="AY8" s="4">
        <v>2</v>
      </c>
      <c r="AZ8" s="1">
        <v>3</v>
      </c>
      <c r="BA8" s="1">
        <v>4</v>
      </c>
      <c r="BB8" s="1">
        <v>5</v>
      </c>
      <c r="BC8" s="1">
        <v>6</v>
      </c>
      <c r="BD8" s="1">
        <v>7</v>
      </c>
      <c r="BE8" s="1">
        <v>8</v>
      </c>
      <c r="BF8" s="1">
        <v>9</v>
      </c>
      <c r="BG8" s="1">
        <v>10</v>
      </c>
      <c r="BH8" s="1">
        <v>11</v>
      </c>
      <c r="BI8" s="1">
        <v>12</v>
      </c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</row>
    <row r="9" spans="1:165" ht="33.4" customHeight="1">
      <c r="A9" s="5"/>
      <c r="B9" s="174" t="s">
        <v>161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5"/>
      <c r="AY9" s="6" t="s">
        <v>162</v>
      </c>
      <c r="AZ9" s="7" t="s">
        <v>149</v>
      </c>
      <c r="BA9" s="67">
        <v>17236951.52</v>
      </c>
      <c r="BB9" s="67">
        <v>17236951.52</v>
      </c>
      <c r="BC9" s="67">
        <v>10573789.67</v>
      </c>
      <c r="BD9" s="67">
        <v>17236951.52</v>
      </c>
      <c r="BE9" s="67">
        <v>10573789.67</v>
      </c>
      <c r="BF9" s="67">
        <v>10573789.67</v>
      </c>
      <c r="BG9" s="8"/>
      <c r="BH9" s="8"/>
      <c r="BI9" s="8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</row>
    <row r="10" spans="1:165" ht="44.45" customHeight="1">
      <c r="A10" s="5"/>
      <c r="B10" s="174" t="s">
        <v>163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5"/>
      <c r="AY10" s="6" t="s">
        <v>164</v>
      </c>
      <c r="AZ10" s="7">
        <v>2016</v>
      </c>
      <c r="BA10" s="8"/>
      <c r="BB10" s="8"/>
      <c r="BC10" s="8"/>
      <c r="BD10" s="8"/>
      <c r="BE10" s="8"/>
      <c r="BF10" s="8"/>
      <c r="BG10" s="8"/>
      <c r="BH10" s="8"/>
      <c r="BI10" s="8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</row>
    <row r="11" spans="1:165" ht="22.35" customHeight="1">
      <c r="A11" s="5"/>
      <c r="B11" s="174" t="s">
        <v>165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5"/>
      <c r="AY11" s="6" t="s">
        <v>166</v>
      </c>
      <c r="AZ11" s="7" t="s">
        <v>19</v>
      </c>
      <c r="BA11" s="67">
        <v>17236951.52</v>
      </c>
      <c r="BB11" s="67">
        <v>17236951.52</v>
      </c>
      <c r="BC11" s="67">
        <v>10573789.67</v>
      </c>
      <c r="BD11" s="67">
        <v>17236951.52</v>
      </c>
      <c r="BE11" s="67">
        <v>10573789.67</v>
      </c>
      <c r="BF11" s="67">
        <v>10573789.67</v>
      </c>
      <c r="BG11" s="8"/>
      <c r="BH11" s="8"/>
      <c r="BI11" s="8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</row>
    <row r="12" spans="1:165" ht="10.15" customHeight="1"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</row>
    <row r="13" spans="1:165" ht="10.15" customHeight="1"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</row>
    <row r="14" spans="1:165" ht="10.15" customHeight="1"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</row>
    <row r="15" spans="1:165" ht="10.15" customHeight="1"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</row>
    <row r="16" spans="1:165" ht="10.15" customHeight="1"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</row>
    <row r="17" spans="26:165" ht="10.15" customHeight="1"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</row>
    <row r="18" spans="26:165" ht="10.15" customHeight="1"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</row>
    <row r="19" spans="26:165" ht="10.15" customHeight="1"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</row>
    <row r="20" spans="26:165" ht="10.15" customHeight="1"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</row>
    <row r="21" spans="26:165" ht="10.15" customHeight="1"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</row>
    <row r="22" spans="26:165" ht="10.15" customHeight="1"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</row>
    <row r="28" spans="26:165" ht="10.15" customHeight="1">
      <c r="AZ28" s="66"/>
    </row>
    <row r="49" spans="90:120" ht="10.15" customHeight="1"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</row>
    <row r="50" spans="90:120" ht="10.15" customHeight="1"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</row>
    <row r="51" spans="90:120" ht="10.15" customHeight="1"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</row>
    <row r="52" spans="90:120" ht="10.15" customHeight="1"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</row>
    <row r="53" spans="90:120" ht="10.15" customHeight="1"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</row>
    <row r="54" spans="90:120" ht="10.15" customHeight="1"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</row>
  </sheetData>
  <mergeCells count="15">
    <mergeCell ref="Z17:BO17"/>
    <mergeCell ref="A2:BI2"/>
    <mergeCell ref="BG6:BI6"/>
    <mergeCell ref="BD5:BI5"/>
    <mergeCell ref="X15:BO15"/>
    <mergeCell ref="AZ4:AZ7"/>
    <mergeCell ref="B9:AX9"/>
    <mergeCell ref="B10:AX10"/>
    <mergeCell ref="BA4:BI4"/>
    <mergeCell ref="BA5:BC6"/>
    <mergeCell ref="BD6:BF6"/>
    <mergeCell ref="B11:AX11"/>
    <mergeCell ref="A8:AX8"/>
    <mergeCell ref="AY4:AY7"/>
    <mergeCell ref="A4:AX7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I54"/>
  <sheetViews>
    <sheetView workbookViewId="0">
      <selection activeCell="BG13" sqref="BG13"/>
    </sheetView>
  </sheetViews>
  <sheetFormatPr defaultRowHeight="10.15" customHeight="1"/>
  <cols>
    <col min="1" max="50" width="0.42578125" customWidth="1"/>
    <col min="51" max="51" width="11.7109375" customWidth="1"/>
    <col min="52" max="52" width="10.42578125" customWidth="1"/>
    <col min="53" max="53" width="8.7109375" customWidth="1"/>
    <col min="54" max="54" width="14.28515625" customWidth="1"/>
    <col min="55" max="57" width="7.7109375" customWidth="1"/>
  </cols>
  <sheetData>
    <row r="1" spans="1:165" ht="12.75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BA1" s="179" t="s">
        <v>168</v>
      </c>
      <c r="BB1" s="179"/>
      <c r="BC1" s="179"/>
    </row>
    <row r="2" spans="1:165" ht="12.75">
      <c r="A2" s="180" t="s">
        <v>169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</row>
    <row r="3" spans="1:165" ht="12.7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BA3" s="187"/>
      <c r="BB3" s="187"/>
      <c r="BC3" s="187"/>
    </row>
    <row r="4" spans="1:165" ht="11.1" customHeight="1">
      <c r="A4" s="176" t="s">
        <v>39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8"/>
      <c r="AZ4" s="2" t="s">
        <v>57</v>
      </c>
      <c r="BA4" s="183" t="s">
        <v>170</v>
      </c>
      <c r="BB4" s="184"/>
      <c r="BC4" s="185"/>
    </row>
    <row r="5" spans="1:165" ht="11.1" customHeight="1">
      <c r="A5" s="176">
        <v>1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8"/>
      <c r="AZ5" s="4">
        <v>2</v>
      </c>
      <c r="BA5" s="176">
        <v>3</v>
      </c>
      <c r="BB5" s="177"/>
      <c r="BC5" s="178"/>
    </row>
    <row r="6" spans="1:165" ht="20.25" customHeight="1">
      <c r="A6" s="188" t="s">
        <v>181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90"/>
      <c r="AZ6" s="2" t="s">
        <v>167</v>
      </c>
      <c r="BA6" s="191">
        <v>1950.7</v>
      </c>
      <c r="BB6" s="181"/>
      <c r="BC6" s="182"/>
    </row>
    <row r="7" spans="1:165" ht="18" customHeight="1">
      <c r="A7" s="188" t="s">
        <v>64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90"/>
      <c r="AZ7" s="2"/>
      <c r="BA7" s="191"/>
      <c r="BB7" s="181"/>
      <c r="BC7" s="182"/>
    </row>
    <row r="8" spans="1:165" ht="52.5" customHeight="1">
      <c r="A8" s="188" t="s">
        <v>182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90"/>
      <c r="AZ8" s="2" t="s">
        <v>183</v>
      </c>
      <c r="BA8" s="191">
        <v>116.6</v>
      </c>
      <c r="BB8" s="181"/>
      <c r="BC8" s="182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</row>
    <row r="9" spans="1:165" ht="30.75" customHeight="1">
      <c r="A9" s="188" t="s">
        <v>179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90"/>
      <c r="AZ9" s="2" t="s">
        <v>180</v>
      </c>
      <c r="BA9" s="191">
        <v>210.5</v>
      </c>
      <c r="BB9" s="181"/>
      <c r="BC9" s="182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</row>
    <row r="10" spans="1:165" ht="44.25" customHeight="1">
      <c r="A10" s="188" t="s">
        <v>177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90"/>
      <c r="AZ10" s="2" t="s">
        <v>178</v>
      </c>
      <c r="BA10" s="191">
        <v>173.1</v>
      </c>
      <c r="BB10" s="181"/>
      <c r="BC10" s="182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</row>
    <row r="11" spans="1:165" ht="48.75" customHeight="1">
      <c r="A11" s="188" t="s">
        <v>175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90"/>
      <c r="AZ11" s="2" t="s">
        <v>176</v>
      </c>
      <c r="BA11" s="191">
        <v>865.9</v>
      </c>
      <c r="BB11" s="181"/>
      <c r="BC11" s="182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</row>
    <row r="12" spans="1:165" ht="34.5" customHeight="1">
      <c r="A12" s="188" t="s">
        <v>171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90"/>
      <c r="AZ12" s="2" t="s">
        <v>172</v>
      </c>
      <c r="BA12" s="191">
        <v>584.6</v>
      </c>
      <c r="BB12" s="181"/>
      <c r="BC12" s="182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</row>
    <row r="13" spans="1:165" ht="27.75" customHeight="1">
      <c r="A13" s="188" t="s">
        <v>173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90"/>
      <c r="AZ13" s="2" t="s">
        <v>174</v>
      </c>
      <c r="BA13" s="191"/>
      <c r="BB13" s="181"/>
      <c r="BC13" s="182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</row>
    <row r="14" spans="1:165" ht="27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3"/>
      <c r="BA14" s="55"/>
      <c r="BB14" s="56"/>
      <c r="BC14" s="56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</row>
    <row r="15" spans="1:165" ht="27.75" customHeight="1">
      <c r="A15" s="54"/>
      <c r="B15" s="54"/>
      <c r="C15" s="54"/>
      <c r="D15" s="186" t="s">
        <v>214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53"/>
      <c r="BA15" s="55"/>
      <c r="BB15" s="56"/>
      <c r="BC15" s="56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</row>
    <row r="16" spans="1:165" ht="27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3"/>
      <c r="BA16" s="55"/>
      <c r="BB16" s="56"/>
      <c r="BC16" s="56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</row>
    <row r="17" spans="1:165" ht="27.75" customHeight="1">
      <c r="A17" s="54"/>
      <c r="B17" s="54"/>
      <c r="C17" s="54"/>
      <c r="D17" s="54"/>
      <c r="E17" s="186" t="s">
        <v>215</v>
      </c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53"/>
      <c r="BA17" s="55"/>
      <c r="BB17" s="56"/>
      <c r="BC17" s="56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</row>
    <row r="18" spans="1:165" ht="27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3"/>
      <c r="BA18" s="55"/>
      <c r="BB18" s="56"/>
      <c r="BC18" s="56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</row>
    <row r="19" spans="1:165" ht="41.45" customHeight="1"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</row>
    <row r="20" spans="1:165" ht="10.15" customHeight="1"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</row>
    <row r="21" spans="1:165" ht="10.15" customHeight="1"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</row>
    <row r="22" spans="1:165" ht="10.15" customHeight="1"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</row>
    <row r="49" spans="90:120" ht="10.15" customHeight="1"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</row>
    <row r="50" spans="90:120" ht="10.15" customHeight="1"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</row>
    <row r="51" spans="90:120" ht="10.15" customHeight="1"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</row>
    <row r="52" spans="90:120" ht="10.15" customHeight="1"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</row>
    <row r="53" spans="90:120" ht="10.15" customHeight="1"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</row>
    <row r="54" spans="90:120" ht="10.15" customHeight="1"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</row>
  </sheetData>
  <mergeCells count="27">
    <mergeCell ref="A7:AY7"/>
    <mergeCell ref="BA7:BC7"/>
    <mergeCell ref="A6:AY6"/>
    <mergeCell ref="BA6:BC6"/>
    <mergeCell ref="A8:AY8"/>
    <mergeCell ref="BA1:BC1"/>
    <mergeCell ref="A1:AY1"/>
    <mergeCell ref="A5:AY5"/>
    <mergeCell ref="BA4:BC4"/>
    <mergeCell ref="BA5:BC5"/>
    <mergeCell ref="A4:AY4"/>
    <mergeCell ref="D15:AY15"/>
    <mergeCell ref="A2:BC2"/>
    <mergeCell ref="A3:AY3"/>
    <mergeCell ref="BA3:BC3"/>
    <mergeCell ref="E17:AY17"/>
    <mergeCell ref="A10:AY10"/>
    <mergeCell ref="BA10:BC10"/>
    <mergeCell ref="A11:AY11"/>
    <mergeCell ref="BA11:BC11"/>
    <mergeCell ref="A12:AY12"/>
    <mergeCell ref="BA12:BC12"/>
    <mergeCell ref="A9:AY9"/>
    <mergeCell ref="BA9:BC9"/>
    <mergeCell ref="A13:AY13"/>
    <mergeCell ref="BA13:BC13"/>
    <mergeCell ref="BA8:BC8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№ 61  (стр.1)</vt:lpstr>
      <vt:lpstr>№ 61  (стр.2)</vt:lpstr>
      <vt:lpstr>№ 61  (стр.3)</vt:lpstr>
      <vt:lpstr>№ 61  (стр.4)</vt:lpstr>
      <vt:lpstr>№ 61 (стр.6)</vt:lpstr>
      <vt:lpstr>'№ 61  (стр.2)'!IS_DOCUMENT</vt:lpstr>
      <vt:lpstr>'№ 61  (стр.4)'!IS_DOCUMENT</vt:lpstr>
      <vt:lpstr>'№ 61  (стр.3)'!Заголовки_для_печати</vt:lpstr>
      <vt:lpstr>'№ 61  (стр.1)'!Область_печати</vt:lpstr>
      <vt:lpstr>'№ 61  (стр.2)'!Область_печати</vt:lpstr>
      <vt:lpstr>'№ 61  (стр.3)'!Область_печати</vt:lpstr>
      <vt:lpstr>'№ 61  (стр.4)'!Область_печати</vt:lpstr>
      <vt:lpstr>'№ 61 (стр.6)'!Область_печати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dc:description>POI HSSF rep:2.41.2.112</dc:description>
  <cp:lastModifiedBy>Администратор</cp:lastModifiedBy>
  <cp:lastPrinted>2017-08-26T03:00:12Z</cp:lastPrinted>
  <dcterms:created xsi:type="dcterms:W3CDTF">2017-02-03T03:47:07Z</dcterms:created>
  <dcterms:modified xsi:type="dcterms:W3CDTF">2018-11-26T08:52:35Z</dcterms:modified>
</cp:coreProperties>
</file>